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zfs11001\行財政管理課\C0ア02財政関係書（照会回答を含む）\R03　各種照会等\54 【大阪府：決算担当】（3月10日回答〆）令和２年度財政状況資料集の作成及び提出について\04 HP公開用\"/>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<sst xmlns="http://schemas.openxmlformats.org/spreadsheetml/2006/main" count="1073" uniqueCount="620">
  <si>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</si>
  <si>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</si>
  <si>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</si>
  <si>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</si>
  <si>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</si>
  <si>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</si>
  <si>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</si>
  <si>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</si>
  <si>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</si>
  <si>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</si>
  <si>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</si>
  <si>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</si>
  <si>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</si>
  <si>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</si>
  <si>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</si>
  <si>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</si>
  <si>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</si>
  <si>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</si>
  <si>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</si>
  <si>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</si>
  <si>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</si>
  <si>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</si>
  <si>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</si>
  <si>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</si>
  <si>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</si>
  <si>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</si>
  <si>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</si>
  <si>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</si>
  <si>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</si>
  <si>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</si>
  <si>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</si>
  <si>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</si>
  <si>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</si>
  <si>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</si>
  <si>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</si>
  <si>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</si>
  <si>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</si>
  <si>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</si>
  <si>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</si>
  <si>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</si>
  <si>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</si>
  <si>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</si>
  <si>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</si>
  <si>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</si>
  <si>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</si>
  <si>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</si>
  <si>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</si>
  <si>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</si>
  <si>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</si>
  <si>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</si>
  <si>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</si>
  <si>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</si>
  <si>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</si>
  <si>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</si>
  <si>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</si>
  <si>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</si>
  <si>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</si>
  <si>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</si>
  <si>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</si>
  <si>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</si>
  <si>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</si>
  <si>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</si>
  <si>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</si>
  <si>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</si>
  <si>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</si>
  <si>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</si>
  <si>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</si>
  <si>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</si>
  <si>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</si>
  <si>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</si>
  <si>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</si>
  <si>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</si>
  <si>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</si>
  <si>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</si>
  <si>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</si>
  <si>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</si>
  <si>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</si>
  <si>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</si>
  <si>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</si>
  <si>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</si>
  <si>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</si>
  <si>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</si>
  <si>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</si>
  <si>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</si>
  <si>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</si>
  <si>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Ⅲ－３</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</si>
  <si>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</si>
  <si>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</si>
  <si>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</si>
  <si>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</si>
  <si>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</si>
  <si>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</si>
  <si>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</si>
  <si>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</si>
  <si>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</si>
  <si>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</si>
  <si>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</si>
  <si>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</si>
  <si>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泉佐野市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</si>
  <si>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</si>
  <si>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</si>
  <si>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</si>
  <si>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</si>
  <si>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</si>
  <si>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</si>
  <si>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</si>
  <si>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</si>
  <si>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</si>
  <si>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</si>
  <si>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</si>
  <si>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</si>
  <si>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</si>
  <si>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</si>
  <si>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</si>
  <si>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</si>
  <si>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</si>
  <si>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</si>
  <si>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</si>
  <si>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</si>
  <si>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</si>
  <si>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</si>
  <si>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</si>
  <si>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</si>
  <si>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</si>
  <si>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</si>
  <si>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</si>
  <si>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</si>
  <si>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</si>
  <si>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</si>
  <si>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</si>
  <si>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</si>
  <si>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</si>
  <si>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</si>
  <si>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</si>
  <si>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</si>
  <si>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</si>
  <si>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</si>
  <si>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</si>
  <si>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</si>
  <si>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</si>
  <si>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</si>
  <si>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</si>
  <si>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</si>
  <si>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</si>
  <si>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</si>
  <si>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</si>
  <si>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</si>
  <si>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</si>
  <si>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</si>
  <si>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</si>
  <si>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</si>
  <si>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</si>
  <si>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</si>
  <si>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</si>
  <si>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</si>
  <si>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</si>
  <si>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</si>
  <si>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</si>
  <si>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</si>
  <si>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</si>
  <si>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</si>
  <si>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</si>
  <si>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</si>
  <si>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</si>
  <si>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</si>
  <si>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</si>
  <si>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</si>
  <si>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</si>
  <si>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</si>
  <si>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</si>
  <si>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</si>
  <si>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</si>
  <si>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</si>
  <si>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</si>
  <si>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</si>
  <si>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</si>
  <si>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</si>
  <si>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</si>
  <si>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</si>
  <si>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</si>
  <si>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</si>
  <si>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</si>
  <si>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</si>
  <si>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</si>
  <si>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</si>
  <si>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</si>
  <si>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</si>
  <si>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</si>
  <si>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</si>
  <si>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</si>
  <si>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</si>
  <si>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</si>
  <si>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</si>
  <si>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</si>
  <si>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</si>
  <si>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</si>
  <si>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</si>
  <si>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</si>
  <si>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</si>
  <si>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</si>
  <si>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</si>
  <si>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</si>
  <si>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</si>
  <si>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</si>
  <si>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</si>
  <si>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</si>
  <si>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</si>
  <si>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</si>
  <si>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</si>
  <si>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</si>
  <si>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</si>
  <si>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</si>
  <si>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</si>
  <si>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</si>
  <si>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大阪府泉佐野市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</si>
  <si>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</si>
  <si>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</si>
  <si>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</si>
  <si>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</si>
  <si>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</si>
  <si>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</si>
  <si>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</si>
  <si>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</si>
  <si>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</si>
  <si>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</si>
  <si>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</si>
  <si>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</si>
  <si>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</si>
  <si>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</si>
  <si>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</si>
  <si>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</si>
  <si>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</si>
  <si>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</si>
  <si>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</si>
  <si>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</si>
  <si>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</si>
  <si>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</si>
  <si>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</si>
  <si>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</si>
  <si>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</si>
  <si>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</si>
  <si>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</si>
  <si>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</si>
  <si>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</si>
  <si>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</si>
  <si>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</si>
  <si>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</si>
  <si>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</si>
  <si>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</si>
  <si>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</si>
  <si>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</si>
  <si>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</si>
  <si>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</si>
  <si>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</si>
  <si>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t>
    <phoneticPr fontId="5"/>
  </si>
  <si>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</si>
  <si>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</si>
  <si>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</si>
  <si>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</si>
  <si>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</si>
  <si>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</si>
  <si>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</si>
  <si>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</si>
  <si>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</si>
  <si>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</si>
  <si>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</si>
  <si>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</si>
  <si>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</si>
  <si>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</si>
  <si>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</si>
  <si>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</si>
  <si>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</si>
  <si>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</si>
  <si>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</si>
  <si>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</si>
  <si>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</si>
  <si>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</si>
  <si>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</si>
  <si>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</si>
  <si>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</si>
  <si>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</si>
  <si>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</si>
  <si>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</si>
  <si>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</si>
  <si>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</si>
  <si>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</si>
  <si>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</si>
  <si>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</si>
  <si>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</si>
  <si>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</si>
  <si>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</si>
  <si>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</si>
  <si>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</si>
  <si>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</si>
  <si>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</si>
  <si>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</si>
  <si>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</si>
  <si>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</si>
  <si>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</si>
  <si>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</si>
  <si>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</si>
  <si>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</si>
  <si>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</si>
  <si>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</si>
  <si>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</si>
  <si>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</si>
  <si>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</si>
  <si>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</si>
  <si>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</si>
  <si>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</si>
  <si>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</si>
  <si>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</si>
  <si>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</si>
  <si>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</si>
  <si>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</si>
  <si>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</si>
  <si>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</si>
  <si>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</si>
  <si>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</si>
  <si>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</si>
  <si>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</si>
  <si>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</si>
  <si>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</si>
  <si>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</si>
  <si>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</si>
  <si>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</si>
  <si>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</si>
  <si>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</si>
  <si>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</si>
  <si>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</si>
  <si>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</si>
  <si>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</si>
  <si>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</si>
  <si>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</si>
  <si>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</si>
  <si>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</si>
  <si>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</si>
  <si>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</si>
  <si>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</si>
  <si>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</si>
  <si>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</si>
  <si>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</si>
  <si>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</si>
  <si>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</si>
  <si>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</si>
  <si>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</si>
  <si>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</si>
  <si>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</si>
  <si>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</si>
  <si>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</si>
  <si>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</si>
  <si>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</si>
  <si>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</si>
  <si>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</si>
  <si>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</si>
  <si>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</si>
  <si>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</si>
  <si>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</si>
  <si>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</si>
  <si>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</si>
  <si>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</si>
  <si>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</si>
  <si>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</si>
  <si>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</si>
  <si>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</si>
  <si>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</si>
  <si>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</si>
  <si>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</si>
  <si>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</si>
  <si>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</si>
  <si>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大阪府泉佐野市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</si>
  <si>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</si>
  <si>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</si>
  <si>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</si>
  <si>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</si>
  <si>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</si>
  <si>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</si>
  <si>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</si>
  <si>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</si>
  <si>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</si>
  <si>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</si>
  <si>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</si>
  <si>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</si>
  <si>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</si>
  <si>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</si>
  <si>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</si>
  <si>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</si>
  <si>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</si>
  <si>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</si>
  <si>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</si>
  <si>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</si>
  <si>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公共用地先行取得事業特別会計</t>
    <phoneticPr fontId="5"/>
  </si>
  <si>
    <t>-</t>
    <phoneticPr fontId="5"/>
  </si>
  <si>
    <t>病院事業債管理特別会計</t>
    <phoneticPr fontId="5"/>
  </si>
  <si>
    <t>-</t>
    <phoneticPr fontId="5"/>
  </si>
  <si>
    <t>りんくう公園事業特別会計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</si>
  <si>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</si>
  <si>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</si>
  <si>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</si>
  <si>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</si>
  <si>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</si>
  <si>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</si>
  <si>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</si>
  <si>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</si>
  <si>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</si>
  <si>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</si>
  <si>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</si>
  <si>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</si>
  <si>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</si>
  <si>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</si>
  <si>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</si>
  <si>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</si>
  <si>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</si>
  <si>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</si>
  <si>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</si>
  <si>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</si>
  <si>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</si>
  <si>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</si>
  <si>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</si>
  <si>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</si>
  <si>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</si>
  <si>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</si>
  <si>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</si>
  <si>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</si>
  <si>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</si>
  <si>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</si>
  <si>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</si>
  <si>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</si>
  <si>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</si>
  <si>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</si>
  <si>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</si>
  <si>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</si>
  <si>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</si>
  <si>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</si>
  <si>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</si>
  <si>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</si>
  <si>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</si>
  <si>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</si>
  <si>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</si>
  <si>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</si>
  <si>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</si>
  <si>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</si>
  <si>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</si>
  <si>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</si>
  <si>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</si>
  <si>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</si>
  <si>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</si>
  <si>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</si>
  <si>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</si>
  <si>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</si>
  <si>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</si>
  <si>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</si>
  <si>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</si>
  <si>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</si>
  <si>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</si>
  <si>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</si>
  <si>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</si>
  <si>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</si>
  <si>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</si>
  <si>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</si>
  <si>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</si>
  <si>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</si>
  <si>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</si>
  <si>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</si>
  <si>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</si>
  <si>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</si>
  <si>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</si>
  <si>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</si>
  <si>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</si>
  <si>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</si>
  <si>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</si>
  <si>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</si>
  <si>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</si>
  <si>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</si>
  <si>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</si>
  <si>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</si>
  <si>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</si>
  <si>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</si>
  <si>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</si>
  <si>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</si>
  <si>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</si>
  <si>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</si>
  <si>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</si>
  <si>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</si>
  <si>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</si>
  <si>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</si>
  <si>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</si>
  <si>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後期高齢者医療事業特別会計</t>
    <phoneticPr fontId="5"/>
  </si>
  <si>
    <t>(Ｆ)</t>
    <phoneticPr fontId="5"/>
  </si>
  <si>
    <t>国民健康保険事業特別会計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</si>
  <si>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</si>
  <si>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</si>
  <si>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</si>
  <si>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</si>
  <si>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</si>
  <si>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</si>
  <si>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</si>
  <si>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</si>
  <si>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</si>
  <si>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</si>
  <si>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</si>
  <si>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</si>
  <si>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</si>
  <si>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</si>
  <si>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</si>
  <si>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</si>
  <si>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</si>
  <si>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</si>
  <si>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</si>
  <si>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</si>
  <si>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</si>
  <si>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</si>
  <si>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</si>
  <si>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</si>
  <si>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</si>
  <si>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</si>
  <si>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</si>
  <si>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</si>
  <si>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</si>
  <si>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</si>
  <si>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</si>
  <si>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</si>
  <si>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</si>
  <si>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</si>
  <si>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</si>
  <si>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</si>
  <si>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</si>
  <si>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</si>
  <si>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</si>
  <si>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</si>
  <si>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</si>
  <si>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</si>
  <si>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</si>
  <si>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</si>
  <si>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</si>
  <si>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</si>
  <si>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</si>
  <si>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</si>
  <si>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</si>
  <si>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</si>
  <si>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</si>
  <si>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</si>
  <si>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</si>
  <si>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</si>
  <si>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</si>
  <si>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</si>
  <si>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</si>
  <si>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</si>
  <si>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</si>
  <si>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</si>
  <si>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</si>
  <si>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</si>
  <si>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</si>
  <si>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</si>
  <si>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</si>
  <si>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</si>
  <si>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</si>
  <si>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</si>
  <si>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</si>
  <si>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</si>
  <si>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</si>
  <si>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</si>
  <si>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</si>
  <si>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</si>
  <si>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</si>
  <si>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</si>
  <si>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</si>
  <si>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</si>
  <si>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</si>
  <si>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</si>
  <si>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</si>
  <si>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</si>
  <si>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</si>
  <si>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</si>
  <si>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下水道事業会計</t>
  </si>
  <si>
    <t>国民健康保険事業特別会計</t>
  </si>
  <si>
    <t>水道事業会計</t>
  </si>
  <si>
    <t>介護保険事業特別会計</t>
  </si>
  <si>
    <t>一般会計</t>
  </si>
  <si>
    <t>後期高齢者医療事業特別会計</t>
  </si>
  <si>
    <t>公共用地先行取得事業特別会計</t>
  </si>
  <si>
    <t>病院事業債管理特別会計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</si>
  <si>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</si>
  <si>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</si>
  <si>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</si>
  <si>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</si>
  <si>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</si>
  <si>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</si>
  <si>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</si>
  <si>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</si>
  <si>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</si>
  <si>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泉佐野市田尻町清掃施設組合</t>
    <rPh sb="0" eb="4">
      <t>イズミサノシ</t>
    </rPh>
    <rPh sb="4" eb="7">
      <t>タジリチョウ</t>
    </rPh>
    <rPh sb="7" eb="9">
      <t>セイソウ</t>
    </rPh>
    <rPh sb="9" eb="11">
      <t>シセツ</t>
    </rPh>
    <rPh sb="11" eb="13">
      <t>クミアイ</t>
    </rPh>
    <phoneticPr fontId="2"/>
  </si>
  <si>
    <t>-</t>
    <phoneticPr fontId="2"/>
  </si>
  <si>
    <t>-</t>
    <phoneticPr fontId="2"/>
  </si>
  <si>
    <t>泉州南消防組合</t>
    <rPh sb="0" eb="2">
      <t>センシュウ</t>
    </rPh>
    <rPh sb="2" eb="3">
      <t>ミナミ</t>
    </rPh>
    <rPh sb="3" eb="5">
      <t>ショウボウ</t>
    </rPh>
    <rPh sb="5" eb="7">
      <t>クミアイ</t>
    </rPh>
    <phoneticPr fontId="2"/>
  </si>
  <si>
    <t>大阪府都市競艇企業団</t>
    <rPh sb="0" eb="3">
      <t>オオサカフ</t>
    </rPh>
    <rPh sb="3" eb="5">
      <t>トシ</t>
    </rPh>
    <rPh sb="5" eb="7">
      <t>キョウテイ</t>
    </rPh>
    <rPh sb="7" eb="9">
      <t>キギョウ</t>
    </rPh>
    <rPh sb="9" eb="10">
      <t>ダン</t>
    </rPh>
    <phoneticPr fontId="2"/>
  </si>
  <si>
    <t>-</t>
    <phoneticPr fontId="2"/>
  </si>
  <si>
    <t>大阪府後期高齢者医療広域連合（一般会計）</t>
    <rPh sb="0" eb="3">
      <t>オオサカフ</t>
    </rPh>
    <rPh sb="3" eb="5">
      <t>コウキ</t>
    </rPh>
    <rPh sb="5" eb="8">
      <t>コウレイシャ</t>
    </rPh>
    <rPh sb="8" eb="10">
      <t>イリョウ</t>
    </rPh>
    <rPh sb="10" eb="12">
      <t>コウイキ</t>
    </rPh>
    <rPh sb="12" eb="14">
      <t>レンゴウ</t>
    </rPh>
    <rPh sb="15" eb="17">
      <t>イッパン</t>
    </rPh>
    <rPh sb="17" eb="19">
      <t>カイケイ</t>
    </rPh>
    <phoneticPr fontId="2"/>
  </si>
  <si>
    <t>大阪府後期高齢者医療広域連合（後期高齢者医療特別会計）</t>
    <rPh sb="0" eb="3">
      <t>オオサカフ</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</si>
  <si>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大阪広域水道企業団（水道事業会計）</t>
    <rPh sb="0" eb="2">
      <t>オオサカ</t>
    </rPh>
    <rPh sb="2" eb="4">
      <t>コウイキ</t>
    </rPh>
    <rPh sb="4" eb="6">
      <t>スイドウ</t>
    </rPh>
    <rPh sb="6" eb="8">
      <t>キギョウ</t>
    </rPh>
    <rPh sb="8" eb="9">
      <t>ダン</t>
    </rPh>
    <rPh sb="10" eb="12">
      <t>スイドウ</t>
    </rPh>
    <rPh sb="12" eb="14">
      <t>ジギョウ</t>
    </rPh>
    <rPh sb="14" eb="16">
      <t>カイケイ</t>
    </rPh>
    <phoneticPr fontId="2"/>
  </si>
  <si>
    <t>大阪広域水道企業団（工業用水道事業会計）</t>
    <rPh sb="0" eb="2">
      <t>オオサカ</t>
    </rPh>
    <rPh sb="2" eb="4">
      <t>コウイキ</t>
    </rPh>
    <rPh sb="4" eb="6">
      <t>スイドウ</t>
    </rPh>
    <rPh sb="6" eb="8">
      <t>キギョウ</t>
    </rPh>
    <rPh sb="8" eb="9">
      <t>ダン</t>
    </rPh>
    <rPh sb="10" eb="13">
      <t>コウギョウヨウ</t>
    </rPh>
    <rPh sb="13" eb="15">
      <t>スイドウ</t>
    </rPh>
    <rPh sb="15" eb="17">
      <t>ジギョウ</t>
    </rPh>
    <rPh sb="17" eb="19">
      <t>カイケイ</t>
    </rPh>
    <phoneticPr fontId="2"/>
  </si>
  <si>
    <t>泉佐野市土地開発公社</t>
    <rPh sb="0" eb="4">
      <t>イズミサノシ</t>
    </rPh>
    <rPh sb="4" eb="6">
      <t>トチ</t>
    </rPh>
    <rPh sb="6" eb="8">
      <t>カイハツ</t>
    </rPh>
    <rPh sb="8" eb="10">
      <t>コウシャ</t>
    </rPh>
    <phoneticPr fontId="2"/>
  </si>
  <si>
    <t>泉佐野市文化振興財団</t>
    <rPh sb="0" eb="4">
      <t>イズミサノシ</t>
    </rPh>
    <rPh sb="4" eb="6">
      <t>ブンカ</t>
    </rPh>
    <rPh sb="6" eb="8">
      <t>シンコウ</t>
    </rPh>
    <rPh sb="8" eb="10">
      <t>ザイダン</t>
    </rPh>
    <phoneticPr fontId="2"/>
  </si>
  <si>
    <t>泉佐野市ウォーターフロント</t>
    <rPh sb="0" eb="4">
      <t>イズミサノシ</t>
    </rPh>
    <phoneticPr fontId="2"/>
  </si>
  <si>
    <t>地方独立行政法人りんくう総合医療センター</t>
    <rPh sb="0" eb="2">
      <t>チホウ</t>
    </rPh>
    <rPh sb="2" eb="4">
      <t>ドクリツ</t>
    </rPh>
    <rPh sb="4" eb="6">
      <t>ギョウセイ</t>
    </rPh>
    <rPh sb="6" eb="8">
      <t>ホウジン</t>
    </rPh>
    <rPh sb="12" eb="14">
      <t>ソウゴウ</t>
    </rPh>
    <rPh sb="14" eb="16">
      <t>イリョウ</t>
    </rPh>
    <phoneticPr fontId="2"/>
  </si>
  <si>
    <t>泉佐野電力</t>
    <rPh sb="0" eb="3">
      <t>イズミサノ</t>
    </rPh>
    <rPh sb="3" eb="5">
      <t>デンリョク</t>
    </rPh>
    <phoneticPr fontId="2"/>
  </si>
  <si>
    <t>泉佐野ガス</t>
    <rPh sb="0" eb="3">
      <t>イズミサノ</t>
    </rPh>
    <phoneticPr fontId="2"/>
  </si>
  <si>
    <t>株式会社さのたす</t>
    <rPh sb="0" eb="4">
      <t>カブシキガイシャ</t>
    </rPh>
    <phoneticPr fontId="2"/>
  </si>
  <si>
    <t>-</t>
    <phoneticPr fontId="2"/>
  </si>
  <si>
    <t>-</t>
    <phoneticPr fontId="2"/>
  </si>
  <si>
    <t>-</t>
    <phoneticPr fontId="2"/>
  </si>
  <si>
    <t>-</t>
    <phoneticPr fontId="2"/>
  </si>
  <si>
    <t>-</t>
    <phoneticPr fontId="2"/>
  </si>
  <si>
    <t>公共施設整備等基金</t>
    <rPh sb="0" eb="2">
      <t>コウキョウ</t>
    </rPh>
    <rPh sb="2" eb="4">
      <t>シセツ</t>
    </rPh>
    <rPh sb="4" eb="6">
      <t>セイビ</t>
    </rPh>
    <rPh sb="6" eb="7">
      <t>トウ</t>
    </rPh>
    <rPh sb="7" eb="9">
      <t>キキン</t>
    </rPh>
    <phoneticPr fontId="5"/>
  </si>
  <si>
    <t>教育振興基金</t>
    <rPh sb="0" eb="2">
      <t>キョウイク</t>
    </rPh>
    <rPh sb="2" eb="4">
      <t>シンコウ</t>
    </rPh>
    <rPh sb="4" eb="6">
      <t>キキン</t>
    </rPh>
    <phoneticPr fontId="5"/>
  </si>
  <si>
    <t>福祉基金</t>
    <rPh sb="0" eb="2">
      <t>フクシ</t>
    </rPh>
    <rPh sb="2" eb="4">
      <t>キキン</t>
    </rPh>
    <phoneticPr fontId="5"/>
  </si>
  <si>
    <t>地域経済振興基金</t>
    <rPh sb="0" eb="2">
      <t>チイキ</t>
    </rPh>
    <rPh sb="2" eb="4">
      <t>ケイザイ</t>
    </rPh>
    <rPh sb="4" eb="6">
      <t>シンコウ</t>
    </rPh>
    <rPh sb="6" eb="8">
      <t>キキン</t>
    </rPh>
    <phoneticPr fontId="5"/>
  </si>
  <si>
    <t>環境衛生事業基金</t>
    <rPh sb="0" eb="2">
      <t>カンキョウ</t>
    </rPh>
    <rPh sb="2" eb="4">
      <t>エイセイ</t>
    </rPh>
    <rPh sb="4" eb="6">
      <t>ジギョウ</t>
    </rPh>
    <rPh sb="6" eb="8">
      <t>キキン</t>
    </rPh>
    <phoneticPr fontId="5"/>
  </si>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</sst>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40879</c:v>
                </c:pt>
                <c:pt idx="1">
                  <c:v>42651</c:v>
                </c:pt>
                <c:pt idx="2">
                  <c:v>43226</c:v>
                </c:pt>
                <c:pt idx="3">
                  <c:v>42836</c:v>
                </c:pt>
                <c:pt idx="4">
                  <c:v>44161</c:v>
                </c:pt>
              </c:numCache>
            </c:numRef>
          </c:val>
          <c:smooth val="0"/>
          <c:extLst>
            <c:ext xmlns:c16="http://schemas.microsoft.com/office/drawing/2014/chart" uri="{C3380CC4-5D6E-409C-BE32-E72D297353CC}">
              <c16:uniqueId val="{00000000-A037-45DC-8CA3-04D320B76EC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28173</c:v>
                </c:pt>
                <c:pt idx="1">
                  <c:v>46169</c:v>
                </c:pt>
                <c:pt idx="2">
                  <c:v>48901</c:v>
                </c:pt>
                <c:pt idx="3">
                  <c:v>57425</c:v>
                </c:pt>
                <c:pt idx="4">
                  <c:v>52480</c:v>
                </c:pt>
              </c:numCache>
            </c:numRef>
          </c:val>
          <c:smooth val="0"/>
          <c:extLst>
            <c:ext xmlns:c16="http://schemas.microsoft.com/office/drawing/2014/chart" uri="{C3380CC4-5D6E-409C-BE32-E72D297353CC}">
              <c16:uniqueId val="{00000001-A037-45DC-8CA3-04D320B76EC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0.25</c:v>
                </c:pt>
                <c:pt idx="1">
                  <c:v>0.25</c:v>
                </c:pt>
                <c:pt idx="2">
                  <c:v>0.27</c:v>
                </c:pt>
                <c:pt idx="3">
                  <c:v>0.56999999999999995</c:v>
                </c:pt>
                <c:pt idx="4">
                  <c:v>0.57999999999999996</c:v>
                </c:pt>
              </c:numCache>
            </c:numRef>
          </c:val>
          <c:extLst>
            <c:ext xmlns:c16="http://schemas.microsoft.com/office/drawing/2014/chart" uri="{C3380CC4-5D6E-409C-BE32-E72D297353CC}">
              <c16:uniqueId val="{00000000-B30A-4989-9543-4F5DA462BEB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5.92</c:v>
                </c:pt>
                <c:pt idx="1">
                  <c:v>6.1</c:v>
                </c:pt>
                <c:pt idx="2">
                  <c:v>7.02</c:v>
                </c:pt>
                <c:pt idx="3">
                  <c:v>7.99</c:v>
                </c:pt>
                <c:pt idx="4">
                  <c:v>6.91</c:v>
                </c:pt>
              </c:numCache>
            </c:numRef>
          </c:val>
          <c:extLst>
            <c:ext xmlns:c16="http://schemas.microsoft.com/office/drawing/2014/chart" uri="{C3380CC4-5D6E-409C-BE32-E72D297353CC}">
              <c16:uniqueId val="{00000001-B30A-4989-9543-4F5DA462BEB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45.39</c:v>
                </c:pt>
                <c:pt idx="1">
                  <c:v>3.12</c:v>
                </c:pt>
                <c:pt idx="2">
                  <c:v>10.18</c:v>
                </c:pt>
                <c:pt idx="3">
                  <c:v>2.4900000000000002</c:v>
                </c:pt>
                <c:pt idx="4">
                  <c:v>3.32</c:v>
                </c:pt>
              </c:numCache>
            </c:numRef>
          </c:val>
          <c:smooth val="0"/>
          <c:extLst>
            <c:ext xmlns:c16="http://schemas.microsoft.com/office/drawing/2014/chart" uri="{C3380CC4-5D6E-409C-BE32-E72D297353CC}">
              <c16:uniqueId val="{00000002-B30A-4989-9543-4F5DA462BEB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1.1100000000000001</c:v>
                </c:pt>
                <c:pt idx="6">
                  <c:v>#N/A</c:v>
                </c:pt>
                <c:pt idx="7">
                  <c:v>2.52</c:v>
                </c:pt>
                <c:pt idx="8">
                  <c:v>#N/A</c:v>
                </c:pt>
                <c:pt idx="9">
                  <c:v>0</c:v>
                </c:pt>
              </c:numCache>
            </c:numRef>
          </c:val>
          <c:extLst>
            <c:ext xmlns:c16="http://schemas.microsoft.com/office/drawing/2014/chart" uri="{C3380CC4-5D6E-409C-BE32-E72D297353CC}">
              <c16:uniqueId val="{00000000-D104-400C-A2BD-BB12DF95D41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104-400C-A2BD-BB12DF95D41A}"/>
            </c:ext>
          </c:extLst>
        </c:ser>
        <c:ser>
          <c:idx val="2"/>
          <c:order val="2"/>
          <c:tx>
            <c:strRef>
              <c:f>データシート!$A$29</c:f>
              <c:strCache>
                <c:ptCount val="1"/>
                <c:pt idx="0">
                  <c:v>病院事業債管理特別会計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D104-400C-A2BD-BB12DF95D41A}"/>
            </c:ext>
          </c:extLst>
        </c:ser>
        <c:ser>
          <c:idx val="3"/>
          <c:order val="3"/>
          <c:tx>
            <c:strRef>
              <c:f>データシート!$A$30</c:f>
              <c:strCache>
                <c:ptCount val="1"/>
                <c:pt idx="0">
                  <c:v>公共用地先行取得事業特別会計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D104-400C-A2BD-BB12DF95D41A}"/>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0.03</c:v>
                </c:pt>
                <c:pt idx="2">
                  <c:v>#N/A</c:v>
                </c:pt>
                <c:pt idx="3">
                  <c:v>0.03</c:v>
                </c:pt>
                <c:pt idx="4">
                  <c:v>#N/A</c:v>
                </c:pt>
                <c:pt idx="5">
                  <c:v>0.03</c:v>
                </c:pt>
                <c:pt idx="6">
                  <c:v>#N/A</c:v>
                </c:pt>
                <c:pt idx="7">
                  <c:v>0.02</c:v>
                </c:pt>
                <c:pt idx="8">
                  <c:v>#N/A</c:v>
                </c:pt>
                <c:pt idx="9">
                  <c:v>0.02</c:v>
                </c:pt>
              </c:numCache>
            </c:numRef>
          </c:val>
          <c:extLst>
            <c:ext xmlns:c16="http://schemas.microsoft.com/office/drawing/2014/chart" uri="{C3380CC4-5D6E-409C-BE32-E72D297353CC}">
              <c16:uniqueId val="{00000004-D104-400C-A2BD-BB12DF95D41A}"/>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0.24</c:v>
                </c:pt>
                <c:pt idx="2">
                  <c:v>#N/A</c:v>
                </c:pt>
                <c:pt idx="3">
                  <c:v>0.25</c:v>
                </c:pt>
                <c:pt idx="4">
                  <c:v>#N/A</c:v>
                </c:pt>
                <c:pt idx="5">
                  <c:v>0.26</c:v>
                </c:pt>
                <c:pt idx="6">
                  <c:v>#N/A</c:v>
                </c:pt>
                <c:pt idx="7">
                  <c:v>0.56999999999999995</c:v>
                </c:pt>
                <c:pt idx="8">
                  <c:v>#N/A</c:v>
                </c:pt>
                <c:pt idx="9">
                  <c:v>0.56999999999999995</c:v>
                </c:pt>
              </c:numCache>
            </c:numRef>
          </c:val>
          <c:extLst>
            <c:ext xmlns:c16="http://schemas.microsoft.com/office/drawing/2014/chart" uri="{C3380CC4-5D6E-409C-BE32-E72D297353CC}">
              <c16:uniqueId val="{00000005-D104-400C-A2BD-BB12DF95D41A}"/>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1.21</c:v>
                </c:pt>
                <c:pt idx="2">
                  <c:v>#N/A</c:v>
                </c:pt>
                <c:pt idx="3">
                  <c:v>1.08</c:v>
                </c:pt>
                <c:pt idx="4">
                  <c:v>#N/A</c:v>
                </c:pt>
                <c:pt idx="5">
                  <c:v>0.54</c:v>
                </c:pt>
                <c:pt idx="6">
                  <c:v>#N/A</c:v>
                </c:pt>
                <c:pt idx="7">
                  <c:v>0.41</c:v>
                </c:pt>
                <c:pt idx="8">
                  <c:v>#N/A</c:v>
                </c:pt>
                <c:pt idx="9">
                  <c:v>1.17</c:v>
                </c:pt>
              </c:numCache>
            </c:numRef>
          </c:val>
          <c:extLst>
            <c:ext xmlns:c16="http://schemas.microsoft.com/office/drawing/2014/chart" uri="{C3380CC4-5D6E-409C-BE32-E72D297353CC}">
              <c16:uniqueId val="{00000006-D104-400C-A2BD-BB12DF95D41A}"/>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5.74</c:v>
                </c:pt>
                <c:pt idx="2">
                  <c:v>#N/A</c:v>
                </c:pt>
                <c:pt idx="3">
                  <c:v>6.07</c:v>
                </c:pt>
                <c:pt idx="4">
                  <c:v>#N/A</c:v>
                </c:pt>
                <c:pt idx="5">
                  <c:v>2.19</c:v>
                </c:pt>
                <c:pt idx="6">
                  <c:v>#N/A</c:v>
                </c:pt>
                <c:pt idx="7">
                  <c:v>3.02</c:v>
                </c:pt>
                <c:pt idx="8">
                  <c:v>#N/A</c:v>
                </c:pt>
                <c:pt idx="9">
                  <c:v>2.3199999999999998</c:v>
                </c:pt>
              </c:numCache>
            </c:numRef>
          </c:val>
          <c:extLst>
            <c:ext xmlns:c16="http://schemas.microsoft.com/office/drawing/2014/chart" uri="{C3380CC4-5D6E-409C-BE32-E72D297353CC}">
              <c16:uniqueId val="{00000007-D104-400C-A2BD-BB12DF95D41A}"/>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0.81</c:v>
                </c:pt>
                <c:pt idx="2">
                  <c:v>#N/A</c:v>
                </c:pt>
                <c:pt idx="3">
                  <c:v>1.57</c:v>
                </c:pt>
                <c:pt idx="4">
                  <c:v>#N/A</c:v>
                </c:pt>
                <c:pt idx="5">
                  <c:v>1.76</c:v>
                </c:pt>
                <c:pt idx="6">
                  <c:v>#N/A</c:v>
                </c:pt>
                <c:pt idx="7">
                  <c:v>2.5299999999999998</c:v>
                </c:pt>
                <c:pt idx="8">
                  <c:v>#N/A</c:v>
                </c:pt>
                <c:pt idx="9">
                  <c:v>2.87</c:v>
                </c:pt>
              </c:numCache>
            </c:numRef>
          </c:val>
          <c:extLst>
            <c:ext xmlns:c16="http://schemas.microsoft.com/office/drawing/2014/chart" uri="{C3380CC4-5D6E-409C-BE32-E72D297353CC}">
              <c16:uniqueId val="{00000008-D104-400C-A2BD-BB12DF95D41A}"/>
            </c:ext>
          </c:extLst>
        </c:ser>
        <c:ser>
          <c:idx val="9"/>
          <c:order val="9"/>
          <c:tx>
            <c:strRef>
              <c:f>データシート!$A$36</c:f>
              <c:strCache>
                <c:ptCount val="1"/>
                <c:pt idx="0">
                  <c:v>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0</c:v>
                </c:pt>
                <c:pt idx="1">
                  <c:v>0</c:v>
                </c:pt>
                <c:pt idx="2">
                  <c:v>0</c:v>
                </c:pt>
                <c:pt idx="3">
                  <c:v>0</c:v>
                </c:pt>
                <c:pt idx="4">
                  <c:v>0</c:v>
                </c:pt>
                <c:pt idx="5">
                  <c:v>0</c:v>
                </c:pt>
                <c:pt idx="6">
                  <c:v>0</c:v>
                </c:pt>
                <c:pt idx="7">
                  <c:v>0</c:v>
                </c:pt>
                <c:pt idx="8">
                  <c:v>#N/A</c:v>
                </c:pt>
                <c:pt idx="9">
                  <c:v>3.21</c:v>
                </c:pt>
              </c:numCache>
            </c:numRef>
          </c:val>
          <c:extLst>
            <c:ext xmlns:c16="http://schemas.microsoft.com/office/drawing/2014/chart" uri="{C3380CC4-5D6E-409C-BE32-E72D297353CC}">
              <c16:uniqueId val="{00000009-D104-400C-A2BD-BB12DF95D41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5526</c:v>
                </c:pt>
                <c:pt idx="5">
                  <c:v>5655</c:v>
                </c:pt>
                <c:pt idx="8">
                  <c:v>5567</c:v>
                </c:pt>
                <c:pt idx="11">
                  <c:v>5539</c:v>
                </c:pt>
                <c:pt idx="14">
                  <c:v>5470</c:v>
                </c:pt>
              </c:numCache>
            </c:numRef>
          </c:val>
          <c:extLst>
            <c:ext xmlns:c16="http://schemas.microsoft.com/office/drawing/2014/chart" uri="{C3380CC4-5D6E-409C-BE32-E72D297353CC}">
              <c16:uniqueId val="{00000000-26B7-4314-AF03-4AE60980539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1-26B7-4314-AF03-4AE60980539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28</c:v>
                </c:pt>
                <c:pt idx="3">
                  <c:v>31</c:v>
                </c:pt>
                <c:pt idx="6">
                  <c:v>31</c:v>
                </c:pt>
                <c:pt idx="9">
                  <c:v>31</c:v>
                </c:pt>
                <c:pt idx="12">
                  <c:v>31</c:v>
                </c:pt>
              </c:numCache>
            </c:numRef>
          </c:val>
          <c:extLst>
            <c:ext xmlns:c16="http://schemas.microsoft.com/office/drawing/2014/chart" uri="{C3380CC4-5D6E-409C-BE32-E72D297353CC}">
              <c16:uniqueId val="{00000002-26B7-4314-AF03-4AE60980539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44</c:v>
                </c:pt>
                <c:pt idx="3">
                  <c:v>67</c:v>
                </c:pt>
                <c:pt idx="6">
                  <c:v>84</c:v>
                </c:pt>
                <c:pt idx="9">
                  <c:v>84</c:v>
                </c:pt>
                <c:pt idx="12">
                  <c:v>77</c:v>
                </c:pt>
              </c:numCache>
            </c:numRef>
          </c:val>
          <c:extLst>
            <c:ext xmlns:c16="http://schemas.microsoft.com/office/drawing/2014/chart" uri="{C3380CC4-5D6E-409C-BE32-E72D297353CC}">
              <c16:uniqueId val="{00000003-26B7-4314-AF03-4AE60980539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1301</c:v>
                </c:pt>
                <c:pt idx="3">
                  <c:v>1320</c:v>
                </c:pt>
                <c:pt idx="6">
                  <c:v>1352</c:v>
                </c:pt>
                <c:pt idx="9">
                  <c:v>1378</c:v>
                </c:pt>
                <c:pt idx="12">
                  <c:v>1155</c:v>
                </c:pt>
              </c:numCache>
            </c:numRef>
          </c:val>
          <c:extLst>
            <c:ext xmlns:c16="http://schemas.microsoft.com/office/drawing/2014/chart" uri="{C3380CC4-5D6E-409C-BE32-E72D297353CC}">
              <c16:uniqueId val="{00000004-26B7-4314-AF03-4AE60980539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6B7-4314-AF03-4AE60980539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6B7-4314-AF03-4AE60980539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7792</c:v>
                </c:pt>
                <c:pt idx="3">
                  <c:v>7107</c:v>
                </c:pt>
                <c:pt idx="6">
                  <c:v>6922</c:v>
                </c:pt>
                <c:pt idx="9">
                  <c:v>6341</c:v>
                </c:pt>
                <c:pt idx="12">
                  <c:v>6262</c:v>
                </c:pt>
              </c:numCache>
            </c:numRef>
          </c:val>
          <c:extLst>
            <c:ext xmlns:c16="http://schemas.microsoft.com/office/drawing/2014/chart" uri="{C3380CC4-5D6E-409C-BE32-E72D297353CC}">
              <c16:uniqueId val="{00000007-26B7-4314-AF03-4AE60980539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3640</c:v>
                </c:pt>
                <c:pt idx="2">
                  <c:v>#N/A</c:v>
                </c:pt>
                <c:pt idx="3">
                  <c:v>#N/A</c:v>
                </c:pt>
                <c:pt idx="4">
                  <c:v>2870</c:v>
                </c:pt>
                <c:pt idx="5">
                  <c:v>#N/A</c:v>
                </c:pt>
                <c:pt idx="6">
                  <c:v>#N/A</c:v>
                </c:pt>
                <c:pt idx="7">
                  <c:v>2822</c:v>
                </c:pt>
                <c:pt idx="8">
                  <c:v>#N/A</c:v>
                </c:pt>
                <c:pt idx="9">
                  <c:v>#N/A</c:v>
                </c:pt>
                <c:pt idx="10">
                  <c:v>2295</c:v>
                </c:pt>
                <c:pt idx="11">
                  <c:v>#N/A</c:v>
                </c:pt>
                <c:pt idx="12">
                  <c:v>#N/A</c:v>
                </c:pt>
                <c:pt idx="13">
                  <c:v>2055</c:v>
                </c:pt>
                <c:pt idx="14">
                  <c:v>#N/A</c:v>
                </c:pt>
              </c:numCache>
            </c:numRef>
          </c:val>
          <c:smooth val="0"/>
          <c:extLst>
            <c:ext xmlns:c16="http://schemas.microsoft.com/office/drawing/2014/chart" uri="{C3380CC4-5D6E-409C-BE32-E72D297353CC}">
              <c16:uniqueId val="{00000008-26B7-4314-AF03-4AE60980539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41095</c:v>
                </c:pt>
                <c:pt idx="5">
                  <c:v>41664</c:v>
                </c:pt>
                <c:pt idx="8">
                  <c:v>41293</c:v>
                </c:pt>
                <c:pt idx="11">
                  <c:v>40327</c:v>
                </c:pt>
                <c:pt idx="14">
                  <c:v>39119</c:v>
                </c:pt>
              </c:numCache>
            </c:numRef>
          </c:val>
          <c:extLst>
            <c:ext xmlns:c16="http://schemas.microsoft.com/office/drawing/2014/chart" uri="{C3380CC4-5D6E-409C-BE32-E72D297353CC}">
              <c16:uniqueId val="{00000000-6266-4E17-9FA8-D5C099E01A1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20244</c:v>
                </c:pt>
                <c:pt idx="5">
                  <c:v>22256</c:v>
                </c:pt>
                <c:pt idx="8">
                  <c:v>21414</c:v>
                </c:pt>
                <c:pt idx="11">
                  <c:v>21172</c:v>
                </c:pt>
                <c:pt idx="14">
                  <c:v>21368</c:v>
                </c:pt>
              </c:numCache>
            </c:numRef>
          </c:val>
          <c:extLst>
            <c:ext xmlns:c16="http://schemas.microsoft.com/office/drawing/2014/chart" uri="{C3380CC4-5D6E-409C-BE32-E72D297353CC}">
              <c16:uniqueId val="{00000001-6266-4E17-9FA8-D5C099E01A1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9155</c:v>
                </c:pt>
                <c:pt idx="5">
                  <c:v>11497</c:v>
                </c:pt>
                <c:pt idx="8">
                  <c:v>29836</c:v>
                </c:pt>
                <c:pt idx="11">
                  <c:v>19220</c:v>
                </c:pt>
                <c:pt idx="14">
                  <c:v>14410</c:v>
                </c:pt>
              </c:numCache>
            </c:numRef>
          </c:val>
          <c:extLst>
            <c:ext xmlns:c16="http://schemas.microsoft.com/office/drawing/2014/chart" uri="{C3380CC4-5D6E-409C-BE32-E72D297353CC}">
              <c16:uniqueId val="{00000002-6266-4E17-9FA8-D5C099E01A1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266-4E17-9FA8-D5C099E01A1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266-4E17-9FA8-D5C099E01A1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4555</c:v>
                </c:pt>
                <c:pt idx="3">
                  <c:v>4405</c:v>
                </c:pt>
                <c:pt idx="6">
                  <c:v>3825</c:v>
                </c:pt>
                <c:pt idx="9">
                  <c:v>3446</c:v>
                </c:pt>
                <c:pt idx="12">
                  <c:v>2366</c:v>
                </c:pt>
              </c:numCache>
            </c:numRef>
          </c:val>
          <c:extLst>
            <c:ext xmlns:c16="http://schemas.microsoft.com/office/drawing/2014/chart" uri="{C3380CC4-5D6E-409C-BE32-E72D297353CC}">
              <c16:uniqueId val="{00000005-6266-4E17-9FA8-D5C099E01A1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5488</c:v>
                </c:pt>
                <c:pt idx="3">
                  <c:v>5470</c:v>
                </c:pt>
                <c:pt idx="6">
                  <c:v>5102</c:v>
                </c:pt>
                <c:pt idx="9">
                  <c:v>5214</c:v>
                </c:pt>
                <c:pt idx="12">
                  <c:v>5259</c:v>
                </c:pt>
              </c:numCache>
            </c:numRef>
          </c:val>
          <c:extLst>
            <c:ext xmlns:c16="http://schemas.microsoft.com/office/drawing/2014/chart" uri="{C3380CC4-5D6E-409C-BE32-E72D297353CC}">
              <c16:uniqueId val="{00000006-6266-4E17-9FA8-D5C099E01A1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552</c:v>
                </c:pt>
                <c:pt idx="3">
                  <c:v>667</c:v>
                </c:pt>
                <c:pt idx="6">
                  <c:v>660</c:v>
                </c:pt>
                <c:pt idx="9">
                  <c:v>616</c:v>
                </c:pt>
                <c:pt idx="12">
                  <c:v>574</c:v>
                </c:pt>
              </c:numCache>
            </c:numRef>
          </c:val>
          <c:extLst>
            <c:ext xmlns:c16="http://schemas.microsoft.com/office/drawing/2014/chart" uri="{C3380CC4-5D6E-409C-BE32-E72D297353CC}">
              <c16:uniqueId val="{00000007-6266-4E17-9FA8-D5C099E01A1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18622</c:v>
                </c:pt>
                <c:pt idx="3">
                  <c:v>17858</c:v>
                </c:pt>
                <c:pt idx="6">
                  <c:v>17328</c:v>
                </c:pt>
                <c:pt idx="9">
                  <c:v>16873</c:v>
                </c:pt>
                <c:pt idx="12">
                  <c:v>14567</c:v>
                </c:pt>
              </c:numCache>
            </c:numRef>
          </c:val>
          <c:extLst>
            <c:ext xmlns:c16="http://schemas.microsoft.com/office/drawing/2014/chart" uri="{C3380CC4-5D6E-409C-BE32-E72D297353CC}">
              <c16:uniqueId val="{00000008-6266-4E17-9FA8-D5C099E01A1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224</c:v>
                </c:pt>
                <c:pt idx="3">
                  <c:v>197</c:v>
                </c:pt>
                <c:pt idx="6">
                  <c:v>170</c:v>
                </c:pt>
                <c:pt idx="9">
                  <c:v>141</c:v>
                </c:pt>
                <c:pt idx="12">
                  <c:v>112</c:v>
                </c:pt>
              </c:numCache>
            </c:numRef>
          </c:val>
          <c:extLst>
            <c:ext xmlns:c16="http://schemas.microsoft.com/office/drawing/2014/chart" uri="{C3380CC4-5D6E-409C-BE32-E72D297353CC}">
              <c16:uniqueId val="{00000009-6266-4E17-9FA8-D5C099E01A1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74953</c:v>
                </c:pt>
                <c:pt idx="3">
                  <c:v>75754</c:v>
                </c:pt>
                <c:pt idx="6">
                  <c:v>72426</c:v>
                </c:pt>
                <c:pt idx="9">
                  <c:v>70320</c:v>
                </c:pt>
                <c:pt idx="12">
                  <c:v>68842</c:v>
                </c:pt>
              </c:numCache>
            </c:numRef>
          </c:val>
          <c:extLst>
            <c:ext xmlns:c16="http://schemas.microsoft.com/office/drawing/2014/chart" uri="{C3380CC4-5D6E-409C-BE32-E72D297353CC}">
              <c16:uniqueId val="{0000000A-6266-4E17-9FA8-D5C099E01A1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33900</c:v>
                </c:pt>
                <c:pt idx="2">
                  <c:v>#N/A</c:v>
                </c:pt>
                <c:pt idx="3">
                  <c:v>#N/A</c:v>
                </c:pt>
                <c:pt idx="4">
                  <c:v>28934</c:v>
                </c:pt>
                <c:pt idx="5">
                  <c:v>#N/A</c:v>
                </c:pt>
                <c:pt idx="6">
                  <c:v>#N/A</c:v>
                </c:pt>
                <c:pt idx="7">
                  <c:v>6967</c:v>
                </c:pt>
                <c:pt idx="8">
                  <c:v>#N/A</c:v>
                </c:pt>
                <c:pt idx="9">
                  <c:v>#N/A</c:v>
                </c:pt>
                <c:pt idx="10">
                  <c:v>15892</c:v>
                </c:pt>
                <c:pt idx="11">
                  <c:v>#N/A</c:v>
                </c:pt>
                <c:pt idx="12">
                  <c:v>#N/A</c:v>
                </c:pt>
                <c:pt idx="13">
                  <c:v>16824</c:v>
                </c:pt>
                <c:pt idx="14">
                  <c:v>#N/A</c:v>
                </c:pt>
              </c:numCache>
            </c:numRef>
          </c:val>
          <c:smooth val="0"/>
          <c:extLst>
            <c:ext xmlns:c16="http://schemas.microsoft.com/office/drawing/2014/chart" uri="{C3380CC4-5D6E-409C-BE32-E72D297353CC}">
              <c16:uniqueId val="{0000000B-6266-4E17-9FA8-D5C099E01A1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1590</c:v>
                </c:pt>
                <c:pt idx="1">
                  <c:v>1859</c:v>
                </c:pt>
                <c:pt idx="2">
                  <c:v>1628</c:v>
                </c:pt>
              </c:numCache>
            </c:numRef>
          </c:val>
          <c:extLst>
            <c:ext xmlns:c16="http://schemas.microsoft.com/office/drawing/2014/chart" uri="{C3380CC4-5D6E-409C-BE32-E72D297353CC}">
              <c16:uniqueId val="{00000000-2640-40FB-9BEB-398FA0BA9A2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686</c:v>
                </c:pt>
                <c:pt idx="1">
                  <c:v>566</c:v>
                </c:pt>
                <c:pt idx="2">
                  <c:v>3</c:v>
                </c:pt>
              </c:numCache>
            </c:numRef>
          </c:val>
          <c:extLst>
            <c:ext xmlns:c16="http://schemas.microsoft.com/office/drawing/2014/chart" uri="{C3380CC4-5D6E-409C-BE32-E72D297353CC}">
              <c16:uniqueId val="{00000001-2640-40FB-9BEB-398FA0BA9A2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26443</c:v>
                </c:pt>
                <c:pt idx="1">
                  <c:v>15555</c:v>
                </c:pt>
                <c:pt idx="2">
                  <c:v>11563</c:v>
                </c:pt>
              </c:numCache>
            </c:numRef>
          </c:val>
          <c:extLst>
            <c:ext xmlns:c16="http://schemas.microsoft.com/office/drawing/2014/chart" uri="{C3380CC4-5D6E-409C-BE32-E72D297353CC}">
              <c16:uniqueId val="{00000002-2640-40FB-9BEB-398FA0BA9A2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大阪府泉佐野市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99,661
97,689
56.51
68,578,567
68,063,997
135,712
23,556,856
62,555,299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83.0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関西国際空港（以下「空港」）の関連事業所等からの固定資産税等により類似団体内平均値を上回る税収があることから、財政力指数が高く、</a:t>
          </a:r>
          <a:r>
            <a:rPr kumimoji="1" lang="en-US" altLang="ja-JP" sz="1100">
              <a:latin typeface="ＭＳ Ｐゴシック" panose="020B0600070205080204" pitchFamily="50" charset="-128"/>
              <a:ea typeface="ＭＳ Ｐゴシック" panose="020B0600070205080204" pitchFamily="50" charset="-128"/>
            </a:rPr>
            <a:t>0.95</a:t>
          </a:r>
          <a:r>
            <a:rPr kumimoji="1" lang="ja-JP" altLang="en-US" sz="1100">
              <a:latin typeface="ＭＳ Ｐゴシック" panose="020B0600070205080204" pitchFamily="50" charset="-128"/>
              <a:ea typeface="ＭＳ Ｐゴシック" panose="020B0600070205080204" pitchFamily="50" charset="-128"/>
            </a:rPr>
            <a:t>％となっている。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44</xdr:row>
      <xdr:rowOff>124883</xdr:rowOff>
    </xdr:to>
    <xdr:cxnSp macro="">
      <xdr:nvCxnSpPr>
        <xdr:cNvPr id="64" name="直線コネクタ 63"/>
        <xdr:cNvCxnSpPr/>
      </xdr:nvCxnSpPr>
      <xdr:spPr>
        <a:xfrm flipV="1">
          <a:off x="4953000" y="6080125"/>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96960</xdr:rowOff>
    </xdr:from>
    <xdr:ext cx="762000" cy="259045"/>
    <xdr:sp macro="" textlink="">
      <xdr:nvSpPr>
        <xdr:cNvPr id="65"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124883</xdr:rowOff>
    </xdr:from>
    <xdr:to>
      <xdr:col>24</xdr:col>
      <xdr:colOff>12700</xdr:colOff>
      <xdr:row>44</xdr:row>
      <xdr:rowOff>124883</xdr:rowOff>
    </xdr:to>
    <xdr:cxnSp macro="">
      <xdr:nvCxnSpPr>
        <xdr:cNvPr id="66" name="直線コネクタ 65"/>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7"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8" name="直線コネクタ 67"/>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168275</xdr:rowOff>
    </xdr:from>
    <xdr:to>
      <xdr:col>23</xdr:col>
      <xdr:colOff>133350</xdr:colOff>
      <xdr:row>38</xdr:row>
      <xdr:rowOff>168275</xdr:rowOff>
    </xdr:to>
    <xdr:cxnSp macro="">
      <xdr:nvCxnSpPr>
        <xdr:cNvPr id="69" name="直線コネクタ 68"/>
        <xdr:cNvCxnSpPr/>
      </xdr:nvCxnSpPr>
      <xdr:spPr>
        <a:xfrm>
          <a:off x="4114800" y="66833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68385</xdr:rowOff>
    </xdr:from>
    <xdr:ext cx="762000" cy="259045"/>
    <xdr:sp macro="" textlink="">
      <xdr:nvSpPr>
        <xdr:cNvPr id="70" name="財政力平均値テキスト"/>
        <xdr:cNvSpPr txBox="1"/>
      </xdr:nvSpPr>
      <xdr:spPr>
        <a:xfrm>
          <a:off x="5041900" y="6926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96308</xdr:rowOff>
    </xdr:from>
    <xdr:to>
      <xdr:col>23</xdr:col>
      <xdr:colOff>184150</xdr:colOff>
      <xdr:row>41</xdr:row>
      <xdr:rowOff>26458</xdr:rowOff>
    </xdr:to>
    <xdr:sp macro="" textlink="">
      <xdr:nvSpPr>
        <xdr:cNvPr id="71" name="フローチャート: 判断 70"/>
        <xdr:cNvSpPr/>
      </xdr:nvSpPr>
      <xdr:spPr>
        <a:xfrm>
          <a:off x="49022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168275</xdr:rowOff>
    </xdr:from>
    <xdr:to>
      <xdr:col>19</xdr:col>
      <xdr:colOff>133350</xdr:colOff>
      <xdr:row>38</xdr:row>
      <xdr:rowOff>168275</xdr:rowOff>
    </xdr:to>
    <xdr:cxnSp macro="">
      <xdr:nvCxnSpPr>
        <xdr:cNvPr id="72" name="直線コネクタ 71"/>
        <xdr:cNvCxnSpPr/>
      </xdr:nvCxnSpPr>
      <xdr:spPr>
        <a:xfrm>
          <a:off x="3225800" y="66833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96308</xdr:rowOff>
    </xdr:from>
    <xdr:to>
      <xdr:col>19</xdr:col>
      <xdr:colOff>184150</xdr:colOff>
      <xdr:row>41</xdr:row>
      <xdr:rowOff>26458</xdr:rowOff>
    </xdr:to>
    <xdr:sp macro="" textlink="">
      <xdr:nvSpPr>
        <xdr:cNvPr id="73" name="フローチャート: 判断 72"/>
        <xdr:cNvSpPr/>
      </xdr:nvSpPr>
      <xdr:spPr>
        <a:xfrm>
          <a:off x="40640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11235</xdr:rowOff>
    </xdr:from>
    <xdr:ext cx="736600" cy="259045"/>
    <xdr:sp macro="" textlink="">
      <xdr:nvSpPr>
        <xdr:cNvPr id="74" name="テキスト ボックス 73"/>
        <xdr:cNvSpPr txBox="1"/>
      </xdr:nvSpPr>
      <xdr:spPr>
        <a:xfrm>
          <a:off x="3733800" y="7040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168275</xdr:rowOff>
    </xdr:from>
    <xdr:to>
      <xdr:col>15</xdr:col>
      <xdr:colOff>82550</xdr:colOff>
      <xdr:row>38</xdr:row>
      <xdr:rowOff>168275</xdr:rowOff>
    </xdr:to>
    <xdr:cxnSp macro="">
      <xdr:nvCxnSpPr>
        <xdr:cNvPr id="75" name="直線コネクタ 74"/>
        <xdr:cNvCxnSpPr/>
      </xdr:nvCxnSpPr>
      <xdr:spPr>
        <a:xfrm>
          <a:off x="2336800" y="66833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96308</xdr:rowOff>
    </xdr:from>
    <xdr:to>
      <xdr:col>15</xdr:col>
      <xdr:colOff>133350</xdr:colOff>
      <xdr:row>41</xdr:row>
      <xdr:rowOff>26458</xdr:rowOff>
    </xdr:to>
    <xdr:sp macro="" textlink="">
      <xdr:nvSpPr>
        <xdr:cNvPr id="76" name="フローチャート: 判断 75"/>
        <xdr:cNvSpPr/>
      </xdr:nvSpPr>
      <xdr:spPr>
        <a:xfrm>
          <a:off x="31750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11235</xdr:rowOff>
    </xdr:from>
    <xdr:ext cx="762000" cy="259045"/>
    <xdr:sp macro="" textlink="">
      <xdr:nvSpPr>
        <xdr:cNvPr id="77" name="テキスト ボックス 76"/>
        <xdr:cNvSpPr txBox="1"/>
      </xdr:nvSpPr>
      <xdr:spPr>
        <a:xfrm>
          <a:off x="2844800" y="704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168275</xdr:rowOff>
    </xdr:from>
    <xdr:to>
      <xdr:col>11</xdr:col>
      <xdr:colOff>31750</xdr:colOff>
      <xdr:row>39</xdr:row>
      <xdr:rowOff>16933</xdr:rowOff>
    </xdr:to>
    <xdr:cxnSp macro="">
      <xdr:nvCxnSpPr>
        <xdr:cNvPr id="78" name="直線コネクタ 77"/>
        <xdr:cNvCxnSpPr/>
      </xdr:nvCxnSpPr>
      <xdr:spPr>
        <a:xfrm flipV="1">
          <a:off x="1447800" y="66833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116417</xdr:rowOff>
    </xdr:from>
    <xdr:to>
      <xdr:col>11</xdr:col>
      <xdr:colOff>82550</xdr:colOff>
      <xdr:row>41</xdr:row>
      <xdr:rowOff>46567</xdr:rowOff>
    </xdr:to>
    <xdr:sp macro="" textlink="">
      <xdr:nvSpPr>
        <xdr:cNvPr id="79" name="フローチャート: 判断 78"/>
        <xdr:cNvSpPr/>
      </xdr:nvSpPr>
      <xdr:spPr>
        <a:xfrm>
          <a:off x="2286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31344</xdr:rowOff>
    </xdr:from>
    <xdr:ext cx="762000" cy="259045"/>
    <xdr:sp macro="" textlink="">
      <xdr:nvSpPr>
        <xdr:cNvPr id="80" name="テキスト ボックス 79"/>
        <xdr:cNvSpPr txBox="1"/>
      </xdr:nvSpPr>
      <xdr:spPr>
        <a:xfrm>
          <a:off x="1955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81" name="フローチャート: 判断 80"/>
        <xdr:cNvSpPr/>
      </xdr:nvSpPr>
      <xdr:spPr>
        <a:xfrm>
          <a:off x="1397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31344</xdr:rowOff>
    </xdr:from>
    <xdr:ext cx="762000" cy="259045"/>
    <xdr:sp macro="" textlink="">
      <xdr:nvSpPr>
        <xdr:cNvPr id="82" name="テキスト ボックス 81"/>
        <xdr:cNvSpPr txBox="1"/>
      </xdr:nvSpPr>
      <xdr:spPr>
        <a:xfrm>
          <a:off x="1066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117475</xdr:rowOff>
    </xdr:from>
    <xdr:to>
      <xdr:col>23</xdr:col>
      <xdr:colOff>184150</xdr:colOff>
      <xdr:row>39</xdr:row>
      <xdr:rowOff>47625</xdr:rowOff>
    </xdr:to>
    <xdr:sp macro="" textlink="">
      <xdr:nvSpPr>
        <xdr:cNvPr id="88" name="楕円 87"/>
        <xdr:cNvSpPr/>
      </xdr:nvSpPr>
      <xdr:spPr>
        <a:xfrm>
          <a:off x="49022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134002</xdr:rowOff>
    </xdr:from>
    <xdr:ext cx="762000" cy="259045"/>
    <xdr:sp macro="" textlink="">
      <xdr:nvSpPr>
        <xdr:cNvPr id="89" name="財政力該当値テキスト"/>
        <xdr:cNvSpPr txBox="1"/>
      </xdr:nvSpPr>
      <xdr:spPr>
        <a:xfrm>
          <a:off x="5041900" y="647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117475</xdr:rowOff>
    </xdr:from>
    <xdr:to>
      <xdr:col>19</xdr:col>
      <xdr:colOff>184150</xdr:colOff>
      <xdr:row>39</xdr:row>
      <xdr:rowOff>47625</xdr:rowOff>
    </xdr:to>
    <xdr:sp macro="" textlink="">
      <xdr:nvSpPr>
        <xdr:cNvPr id="90" name="楕円 89"/>
        <xdr:cNvSpPr/>
      </xdr:nvSpPr>
      <xdr:spPr>
        <a:xfrm>
          <a:off x="40640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57802</xdr:rowOff>
    </xdr:from>
    <xdr:ext cx="736600" cy="259045"/>
    <xdr:sp macro="" textlink="">
      <xdr:nvSpPr>
        <xdr:cNvPr id="91" name="テキスト ボックス 90"/>
        <xdr:cNvSpPr txBox="1"/>
      </xdr:nvSpPr>
      <xdr:spPr>
        <a:xfrm>
          <a:off x="3733800" y="640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117475</xdr:rowOff>
    </xdr:from>
    <xdr:to>
      <xdr:col>15</xdr:col>
      <xdr:colOff>133350</xdr:colOff>
      <xdr:row>39</xdr:row>
      <xdr:rowOff>47625</xdr:rowOff>
    </xdr:to>
    <xdr:sp macro="" textlink="">
      <xdr:nvSpPr>
        <xdr:cNvPr id="92" name="楕円 91"/>
        <xdr:cNvSpPr/>
      </xdr:nvSpPr>
      <xdr:spPr>
        <a:xfrm>
          <a:off x="31750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57802</xdr:rowOff>
    </xdr:from>
    <xdr:ext cx="762000" cy="259045"/>
    <xdr:sp macro="" textlink="">
      <xdr:nvSpPr>
        <xdr:cNvPr id="93" name="テキスト ボックス 92"/>
        <xdr:cNvSpPr txBox="1"/>
      </xdr:nvSpPr>
      <xdr:spPr>
        <a:xfrm>
          <a:off x="2844800" y="640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117475</xdr:rowOff>
    </xdr:from>
    <xdr:to>
      <xdr:col>11</xdr:col>
      <xdr:colOff>82550</xdr:colOff>
      <xdr:row>39</xdr:row>
      <xdr:rowOff>47625</xdr:rowOff>
    </xdr:to>
    <xdr:sp macro="" textlink="">
      <xdr:nvSpPr>
        <xdr:cNvPr id="94" name="楕円 93"/>
        <xdr:cNvSpPr/>
      </xdr:nvSpPr>
      <xdr:spPr>
        <a:xfrm>
          <a:off x="22860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57802</xdr:rowOff>
    </xdr:from>
    <xdr:ext cx="762000" cy="259045"/>
    <xdr:sp macro="" textlink="">
      <xdr:nvSpPr>
        <xdr:cNvPr id="95" name="テキスト ボックス 94"/>
        <xdr:cNvSpPr txBox="1"/>
      </xdr:nvSpPr>
      <xdr:spPr>
        <a:xfrm>
          <a:off x="1955800" y="640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137583</xdr:rowOff>
    </xdr:from>
    <xdr:to>
      <xdr:col>7</xdr:col>
      <xdr:colOff>31750</xdr:colOff>
      <xdr:row>39</xdr:row>
      <xdr:rowOff>67733</xdr:rowOff>
    </xdr:to>
    <xdr:sp macro="" textlink="">
      <xdr:nvSpPr>
        <xdr:cNvPr id="96" name="楕円 95"/>
        <xdr:cNvSpPr/>
      </xdr:nvSpPr>
      <xdr:spPr>
        <a:xfrm>
          <a:off x="1397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77910</xdr:rowOff>
    </xdr:from>
    <xdr:ext cx="762000" cy="259045"/>
    <xdr:sp macro="" textlink="">
      <xdr:nvSpPr>
        <xdr:cNvPr id="97" name="テキスト ボックス 96"/>
        <xdr:cNvSpPr txBox="1"/>
      </xdr:nvSpPr>
      <xdr:spPr>
        <a:xfrm>
          <a:off x="1066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歳出面では、人件費の増があったものの、繰出金が減となったため全体ではほぼ同額となっている。一方で歳入面では、新型コロナウイルス感染症拡大の影響により、市税などの大幅な減があり、経常収支比率は昨年度と比べ、</a:t>
          </a:r>
          <a:r>
            <a:rPr kumimoji="1" lang="en-US" altLang="ja-JP" sz="1100">
              <a:latin typeface="ＭＳ Ｐゴシック" panose="020B0600070205080204" pitchFamily="50" charset="-128"/>
              <a:ea typeface="ＭＳ Ｐゴシック" panose="020B0600070205080204" pitchFamily="50" charset="-128"/>
            </a:rPr>
            <a:t>6.3</a:t>
          </a:r>
          <a:r>
            <a:rPr kumimoji="1" lang="ja-JP" altLang="en-US" sz="1100">
              <a:latin typeface="ＭＳ Ｐゴシック" panose="020B0600070205080204" pitchFamily="50" charset="-128"/>
              <a:ea typeface="ＭＳ Ｐゴシック" panose="020B0600070205080204" pitchFamily="50" charset="-128"/>
            </a:rPr>
            <a:t>ポイントの上昇となっている。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経常収支比率の構成費では、類似団体内平均値と比較して公債費が著しく高い水準となっている。令和元年</a:t>
          </a:r>
          <a:r>
            <a:rPr kumimoji="1" lang="en-US" altLang="ja-JP" sz="1100">
              <a:latin typeface="ＭＳ Ｐゴシック" panose="020B0600070205080204" pitchFamily="50" charset="-128"/>
              <a:ea typeface="ＭＳ Ｐゴシック" panose="020B0600070205080204" pitchFamily="50" charset="-128"/>
            </a:rPr>
            <a:t>12</a:t>
          </a:r>
          <a:r>
            <a:rPr kumimoji="1" lang="ja-JP" altLang="en-US" sz="1100">
              <a:latin typeface="ＭＳ Ｐゴシック" panose="020B0600070205080204" pitchFamily="50" charset="-128"/>
              <a:ea typeface="ＭＳ Ｐゴシック" panose="020B0600070205080204" pitchFamily="50" charset="-128"/>
            </a:rPr>
            <a:t>月に策定した中期財政運営方針（令和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6</a:t>
          </a:r>
          <a:r>
            <a:rPr kumimoji="1" lang="ja-JP" altLang="en-US" sz="1100">
              <a:latin typeface="ＭＳ Ｐゴシック" panose="020B0600070205080204" pitchFamily="50" charset="-128"/>
              <a:ea typeface="ＭＳ Ｐゴシック" panose="020B0600070205080204" pitchFamily="50" charset="-128"/>
            </a:rPr>
            <a:t>年度）に基づき、地方債の繰上償還や遊休土地の積極的な売却など、今後も健全な財政運営に努め、財政構造の弾力性について改善を図る。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112268</xdr:rowOff>
    </xdr:from>
    <xdr:to>
      <xdr:col>23</xdr:col>
      <xdr:colOff>133350</xdr:colOff>
      <xdr:row>67</xdr:row>
      <xdr:rowOff>2794</xdr:rowOff>
    </xdr:to>
    <xdr:cxnSp macro="">
      <xdr:nvCxnSpPr>
        <xdr:cNvPr id="125" name="直線コネクタ 124"/>
        <xdr:cNvCxnSpPr/>
      </xdr:nvCxnSpPr>
      <xdr:spPr>
        <a:xfrm flipV="1">
          <a:off x="4953000" y="10399268"/>
          <a:ext cx="0" cy="10906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146321</xdr:rowOff>
    </xdr:from>
    <xdr:ext cx="762000" cy="259045"/>
    <xdr:sp macro="" textlink="">
      <xdr:nvSpPr>
        <xdr:cNvPr id="126" name="財政構造の弾力性最小値テキスト"/>
        <xdr:cNvSpPr txBox="1"/>
      </xdr:nvSpPr>
      <xdr:spPr>
        <a:xfrm>
          <a:off x="5041900" y="1146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2794</xdr:rowOff>
    </xdr:from>
    <xdr:to>
      <xdr:col>24</xdr:col>
      <xdr:colOff>12700</xdr:colOff>
      <xdr:row>67</xdr:row>
      <xdr:rowOff>2794</xdr:rowOff>
    </xdr:to>
    <xdr:cxnSp macro="">
      <xdr:nvCxnSpPr>
        <xdr:cNvPr id="127" name="直線コネクタ 126"/>
        <xdr:cNvCxnSpPr/>
      </xdr:nvCxnSpPr>
      <xdr:spPr>
        <a:xfrm>
          <a:off x="4864100" y="1148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27195</xdr:rowOff>
    </xdr:from>
    <xdr:ext cx="762000" cy="259045"/>
    <xdr:sp macro="" textlink="">
      <xdr:nvSpPr>
        <xdr:cNvPr id="128" name="財政構造の弾力性最大値テキスト"/>
        <xdr:cNvSpPr txBox="1"/>
      </xdr:nvSpPr>
      <xdr:spPr>
        <a:xfrm>
          <a:off x="5041900" y="10142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112268</xdr:rowOff>
    </xdr:from>
    <xdr:to>
      <xdr:col>24</xdr:col>
      <xdr:colOff>12700</xdr:colOff>
      <xdr:row>60</xdr:row>
      <xdr:rowOff>112268</xdr:rowOff>
    </xdr:to>
    <xdr:cxnSp macro="">
      <xdr:nvCxnSpPr>
        <xdr:cNvPr id="129" name="直線コネクタ 128"/>
        <xdr:cNvCxnSpPr/>
      </xdr:nvCxnSpPr>
      <xdr:spPr>
        <a:xfrm>
          <a:off x="4864100" y="10399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41656</xdr:rowOff>
    </xdr:from>
    <xdr:to>
      <xdr:col>23</xdr:col>
      <xdr:colOff>133350</xdr:colOff>
      <xdr:row>67</xdr:row>
      <xdr:rowOff>2794</xdr:rowOff>
    </xdr:to>
    <xdr:cxnSp macro="">
      <xdr:nvCxnSpPr>
        <xdr:cNvPr id="130" name="直線コネクタ 129"/>
        <xdr:cNvCxnSpPr/>
      </xdr:nvCxnSpPr>
      <xdr:spPr>
        <a:xfrm>
          <a:off x="4114800" y="11185906"/>
          <a:ext cx="838200" cy="30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77741</xdr:rowOff>
    </xdr:from>
    <xdr:ext cx="762000" cy="259045"/>
    <xdr:sp macro="" textlink="">
      <xdr:nvSpPr>
        <xdr:cNvPr id="131" name="財政構造の弾力性平均値テキスト"/>
        <xdr:cNvSpPr txBox="1"/>
      </xdr:nvSpPr>
      <xdr:spPr>
        <a:xfrm>
          <a:off x="5041900" y="10536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61214</xdr:rowOff>
    </xdr:from>
    <xdr:to>
      <xdr:col>23</xdr:col>
      <xdr:colOff>184150</xdr:colOff>
      <xdr:row>62</xdr:row>
      <xdr:rowOff>162814</xdr:rowOff>
    </xdr:to>
    <xdr:sp macro="" textlink="">
      <xdr:nvSpPr>
        <xdr:cNvPr id="132" name="フローチャート: 判断 131"/>
        <xdr:cNvSpPr/>
      </xdr:nvSpPr>
      <xdr:spPr>
        <a:xfrm>
          <a:off x="49022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41656</xdr:rowOff>
    </xdr:from>
    <xdr:to>
      <xdr:col>19</xdr:col>
      <xdr:colOff>133350</xdr:colOff>
      <xdr:row>65</xdr:row>
      <xdr:rowOff>123698</xdr:rowOff>
    </xdr:to>
    <xdr:cxnSp macro="">
      <xdr:nvCxnSpPr>
        <xdr:cNvPr id="133" name="直線コネクタ 132"/>
        <xdr:cNvCxnSpPr/>
      </xdr:nvCxnSpPr>
      <xdr:spPr>
        <a:xfrm flipV="1">
          <a:off x="3225800" y="11185906"/>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80518</xdr:rowOff>
    </xdr:from>
    <xdr:to>
      <xdr:col>19</xdr:col>
      <xdr:colOff>184150</xdr:colOff>
      <xdr:row>63</xdr:row>
      <xdr:rowOff>10668</xdr:rowOff>
    </xdr:to>
    <xdr:sp macro="" textlink="">
      <xdr:nvSpPr>
        <xdr:cNvPr id="134" name="フローチャート: 判断 133"/>
        <xdr:cNvSpPr/>
      </xdr:nvSpPr>
      <xdr:spPr>
        <a:xfrm>
          <a:off x="4064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20845</xdr:rowOff>
    </xdr:from>
    <xdr:ext cx="736600" cy="259045"/>
    <xdr:sp macro="" textlink="">
      <xdr:nvSpPr>
        <xdr:cNvPr id="135" name="テキスト ボックス 134"/>
        <xdr:cNvSpPr txBox="1"/>
      </xdr:nvSpPr>
      <xdr:spPr>
        <a:xfrm>
          <a:off x="3733800" y="10479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123698</xdr:rowOff>
    </xdr:from>
    <xdr:to>
      <xdr:col>15</xdr:col>
      <xdr:colOff>82550</xdr:colOff>
      <xdr:row>67</xdr:row>
      <xdr:rowOff>12446</xdr:rowOff>
    </xdr:to>
    <xdr:cxnSp macro="">
      <xdr:nvCxnSpPr>
        <xdr:cNvPr id="136" name="直線コネクタ 135"/>
        <xdr:cNvCxnSpPr/>
      </xdr:nvCxnSpPr>
      <xdr:spPr>
        <a:xfrm flipV="1">
          <a:off x="2336800" y="11267948"/>
          <a:ext cx="889000" cy="23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61214</xdr:rowOff>
    </xdr:from>
    <xdr:to>
      <xdr:col>15</xdr:col>
      <xdr:colOff>133350</xdr:colOff>
      <xdr:row>62</xdr:row>
      <xdr:rowOff>162814</xdr:rowOff>
    </xdr:to>
    <xdr:sp macro="" textlink="">
      <xdr:nvSpPr>
        <xdr:cNvPr id="137" name="フローチャート: 判断 136"/>
        <xdr:cNvSpPr/>
      </xdr:nvSpPr>
      <xdr:spPr>
        <a:xfrm>
          <a:off x="3175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1541</xdr:rowOff>
    </xdr:from>
    <xdr:ext cx="762000" cy="259045"/>
    <xdr:sp macro="" textlink="">
      <xdr:nvSpPr>
        <xdr:cNvPr id="138" name="テキスト ボックス 137"/>
        <xdr:cNvSpPr txBox="1"/>
      </xdr:nvSpPr>
      <xdr:spPr>
        <a:xfrm>
          <a:off x="2844800" y="1045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70612</xdr:rowOff>
    </xdr:from>
    <xdr:to>
      <xdr:col>11</xdr:col>
      <xdr:colOff>31750</xdr:colOff>
      <xdr:row>67</xdr:row>
      <xdr:rowOff>12446</xdr:rowOff>
    </xdr:to>
    <xdr:cxnSp macro="">
      <xdr:nvCxnSpPr>
        <xdr:cNvPr id="139" name="直線コネクタ 138"/>
        <xdr:cNvCxnSpPr/>
      </xdr:nvCxnSpPr>
      <xdr:spPr>
        <a:xfrm>
          <a:off x="1447800" y="11214862"/>
          <a:ext cx="889000" cy="28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41910</xdr:rowOff>
    </xdr:from>
    <xdr:to>
      <xdr:col>11</xdr:col>
      <xdr:colOff>82550</xdr:colOff>
      <xdr:row>62</xdr:row>
      <xdr:rowOff>143510</xdr:rowOff>
    </xdr:to>
    <xdr:sp macro="" textlink="">
      <xdr:nvSpPr>
        <xdr:cNvPr id="140" name="フローチャート: 判断 139"/>
        <xdr:cNvSpPr/>
      </xdr:nvSpPr>
      <xdr:spPr>
        <a:xfrm>
          <a:off x="2286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153687</xdr:rowOff>
    </xdr:from>
    <xdr:ext cx="762000" cy="259045"/>
    <xdr:sp macro="" textlink="">
      <xdr:nvSpPr>
        <xdr:cNvPr id="141" name="テキスト ボックス 140"/>
        <xdr:cNvSpPr txBox="1"/>
      </xdr:nvSpPr>
      <xdr:spPr>
        <a:xfrm>
          <a:off x="1955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46736</xdr:rowOff>
    </xdr:from>
    <xdr:to>
      <xdr:col>7</xdr:col>
      <xdr:colOff>31750</xdr:colOff>
      <xdr:row>62</xdr:row>
      <xdr:rowOff>148336</xdr:rowOff>
    </xdr:to>
    <xdr:sp macro="" textlink="">
      <xdr:nvSpPr>
        <xdr:cNvPr id="142" name="フローチャート: 判断 141"/>
        <xdr:cNvSpPr/>
      </xdr:nvSpPr>
      <xdr:spPr>
        <a:xfrm>
          <a:off x="1397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158513</xdr:rowOff>
    </xdr:from>
    <xdr:ext cx="762000" cy="259045"/>
    <xdr:sp macro="" textlink="">
      <xdr:nvSpPr>
        <xdr:cNvPr id="143" name="テキスト ボックス 142"/>
        <xdr:cNvSpPr txBox="1"/>
      </xdr:nvSpPr>
      <xdr:spPr>
        <a:xfrm>
          <a:off x="1066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123444</xdr:rowOff>
    </xdr:from>
    <xdr:to>
      <xdr:col>23</xdr:col>
      <xdr:colOff>184150</xdr:colOff>
      <xdr:row>67</xdr:row>
      <xdr:rowOff>53594</xdr:rowOff>
    </xdr:to>
    <xdr:sp macro="" textlink="">
      <xdr:nvSpPr>
        <xdr:cNvPr id="149" name="楕円 148"/>
        <xdr:cNvSpPr/>
      </xdr:nvSpPr>
      <xdr:spPr>
        <a:xfrm>
          <a:off x="4902200" y="1143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19321</xdr:rowOff>
    </xdr:from>
    <xdr:ext cx="762000" cy="259045"/>
    <xdr:sp macro="" textlink="">
      <xdr:nvSpPr>
        <xdr:cNvPr id="150" name="財政構造の弾力性該当値テキスト"/>
        <xdr:cNvSpPr txBox="1"/>
      </xdr:nvSpPr>
      <xdr:spPr>
        <a:xfrm>
          <a:off x="5041900" y="11335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162306</xdr:rowOff>
    </xdr:from>
    <xdr:to>
      <xdr:col>19</xdr:col>
      <xdr:colOff>184150</xdr:colOff>
      <xdr:row>65</xdr:row>
      <xdr:rowOff>92456</xdr:rowOff>
    </xdr:to>
    <xdr:sp macro="" textlink="">
      <xdr:nvSpPr>
        <xdr:cNvPr id="151" name="楕円 150"/>
        <xdr:cNvSpPr/>
      </xdr:nvSpPr>
      <xdr:spPr>
        <a:xfrm>
          <a:off x="4064000" y="1113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77233</xdr:rowOff>
    </xdr:from>
    <xdr:ext cx="736600" cy="259045"/>
    <xdr:sp macro="" textlink="">
      <xdr:nvSpPr>
        <xdr:cNvPr id="152" name="テキスト ボックス 151"/>
        <xdr:cNvSpPr txBox="1"/>
      </xdr:nvSpPr>
      <xdr:spPr>
        <a:xfrm>
          <a:off x="3733800" y="11221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72898</xdr:rowOff>
    </xdr:from>
    <xdr:to>
      <xdr:col>15</xdr:col>
      <xdr:colOff>133350</xdr:colOff>
      <xdr:row>66</xdr:row>
      <xdr:rowOff>3048</xdr:rowOff>
    </xdr:to>
    <xdr:sp macro="" textlink="">
      <xdr:nvSpPr>
        <xdr:cNvPr id="153" name="楕円 152"/>
        <xdr:cNvSpPr/>
      </xdr:nvSpPr>
      <xdr:spPr>
        <a:xfrm>
          <a:off x="3175000" y="1121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159275</xdr:rowOff>
    </xdr:from>
    <xdr:ext cx="762000" cy="259045"/>
    <xdr:sp macro="" textlink="">
      <xdr:nvSpPr>
        <xdr:cNvPr id="154" name="テキスト ボックス 153"/>
        <xdr:cNvSpPr txBox="1"/>
      </xdr:nvSpPr>
      <xdr:spPr>
        <a:xfrm>
          <a:off x="2844800" y="1130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133096</xdr:rowOff>
    </xdr:from>
    <xdr:to>
      <xdr:col>11</xdr:col>
      <xdr:colOff>82550</xdr:colOff>
      <xdr:row>67</xdr:row>
      <xdr:rowOff>63246</xdr:rowOff>
    </xdr:to>
    <xdr:sp macro="" textlink="">
      <xdr:nvSpPr>
        <xdr:cNvPr id="155" name="楕円 154"/>
        <xdr:cNvSpPr/>
      </xdr:nvSpPr>
      <xdr:spPr>
        <a:xfrm>
          <a:off x="2286000" y="1144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48023</xdr:rowOff>
    </xdr:from>
    <xdr:ext cx="762000" cy="259045"/>
    <xdr:sp macro="" textlink="">
      <xdr:nvSpPr>
        <xdr:cNvPr id="156" name="テキスト ボックス 155"/>
        <xdr:cNvSpPr txBox="1"/>
      </xdr:nvSpPr>
      <xdr:spPr>
        <a:xfrm>
          <a:off x="1955800" y="1153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19812</xdr:rowOff>
    </xdr:from>
    <xdr:to>
      <xdr:col>7</xdr:col>
      <xdr:colOff>31750</xdr:colOff>
      <xdr:row>65</xdr:row>
      <xdr:rowOff>121412</xdr:rowOff>
    </xdr:to>
    <xdr:sp macro="" textlink="">
      <xdr:nvSpPr>
        <xdr:cNvPr id="157" name="楕円 156"/>
        <xdr:cNvSpPr/>
      </xdr:nvSpPr>
      <xdr:spPr>
        <a:xfrm>
          <a:off x="1397000" y="1116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106189</xdr:rowOff>
    </xdr:from>
    <xdr:ext cx="762000" cy="259045"/>
    <xdr:sp macro="" textlink="">
      <xdr:nvSpPr>
        <xdr:cNvPr id="158" name="テキスト ボックス 157"/>
        <xdr:cNvSpPr txBox="1"/>
      </xdr:nvSpPr>
      <xdr:spPr>
        <a:xfrm>
          <a:off x="1066800" y="1125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[136,301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これまで行ってきた職員定員の削減等の効果により人件費の減に取り組んできたが、令和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年度は会計年度任用職員制度の開始に伴い、実質職員給全体では増となったものの、委託料等の物件費が減少しているため、全体としては昨年度と比べ減少している。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類似団体内平均値より高い水準となっているため、今後も中期財政運営方針等に基づき人件費の適正化に努めるが、これと並行して事務の委託化の推進に伴う物件費の増加が見込まれる。今後は、人件費と物件費の合算額に注意した行財政運営を行うよう努め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163874</xdr:rowOff>
    </xdr:from>
    <xdr:to>
      <xdr:col>23</xdr:col>
      <xdr:colOff>133350</xdr:colOff>
      <xdr:row>85</xdr:row>
      <xdr:rowOff>70800</xdr:rowOff>
    </xdr:to>
    <xdr:cxnSp macro="">
      <xdr:nvCxnSpPr>
        <xdr:cNvPr id="188" name="直線コネクタ 187"/>
        <xdr:cNvCxnSpPr/>
      </xdr:nvCxnSpPr>
      <xdr:spPr>
        <a:xfrm flipV="1">
          <a:off x="4953000" y="13708424"/>
          <a:ext cx="0" cy="9356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42877</xdr:rowOff>
    </xdr:from>
    <xdr:ext cx="762000" cy="259045"/>
    <xdr:sp macro="" textlink="">
      <xdr:nvSpPr>
        <xdr:cNvPr id="189" name="人件費・物件費等の状況最小値テキスト"/>
        <xdr:cNvSpPr txBox="1"/>
      </xdr:nvSpPr>
      <xdr:spPr>
        <a:xfrm>
          <a:off x="5041900" y="146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85</xdr:row>
      <xdr:rowOff>70800</xdr:rowOff>
    </xdr:from>
    <xdr:to>
      <xdr:col>24</xdr:col>
      <xdr:colOff>12700</xdr:colOff>
      <xdr:row>85</xdr:row>
      <xdr:rowOff>70800</xdr:rowOff>
    </xdr:to>
    <xdr:cxnSp macro="">
      <xdr:nvCxnSpPr>
        <xdr:cNvPr id="190" name="直線コネクタ 189"/>
        <xdr:cNvCxnSpPr/>
      </xdr:nvCxnSpPr>
      <xdr:spPr>
        <a:xfrm>
          <a:off x="4864100" y="146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78801</xdr:rowOff>
    </xdr:from>
    <xdr:ext cx="762000" cy="259045"/>
    <xdr:sp macro="" textlink="">
      <xdr:nvSpPr>
        <xdr:cNvPr id="191" name="人件費・物件費等の状況最大値テキスト"/>
        <xdr:cNvSpPr txBox="1"/>
      </xdr:nvSpPr>
      <xdr:spPr>
        <a:xfrm>
          <a:off x="5041900" y="13451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163874</xdr:rowOff>
    </xdr:from>
    <xdr:to>
      <xdr:col>24</xdr:col>
      <xdr:colOff>12700</xdr:colOff>
      <xdr:row>79</xdr:row>
      <xdr:rowOff>163874</xdr:rowOff>
    </xdr:to>
    <xdr:cxnSp macro="">
      <xdr:nvCxnSpPr>
        <xdr:cNvPr id="192" name="直線コネクタ 191"/>
        <xdr:cNvCxnSpPr/>
      </xdr:nvCxnSpPr>
      <xdr:spPr>
        <a:xfrm>
          <a:off x="4864100" y="13708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19557</xdr:rowOff>
    </xdr:from>
    <xdr:to>
      <xdr:col>23</xdr:col>
      <xdr:colOff>133350</xdr:colOff>
      <xdr:row>86</xdr:row>
      <xdr:rowOff>16354</xdr:rowOff>
    </xdr:to>
    <xdr:cxnSp macro="">
      <xdr:nvCxnSpPr>
        <xdr:cNvPr id="193" name="直線コネクタ 192"/>
        <xdr:cNvCxnSpPr/>
      </xdr:nvCxnSpPr>
      <xdr:spPr>
        <a:xfrm flipV="1">
          <a:off x="4114800" y="14421357"/>
          <a:ext cx="838200" cy="339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106511</xdr:rowOff>
    </xdr:from>
    <xdr:ext cx="762000" cy="259045"/>
    <xdr:sp macro="" textlink="">
      <xdr:nvSpPr>
        <xdr:cNvPr id="194" name="人件費・物件費等の状況平均値テキスト"/>
        <xdr:cNvSpPr txBox="1"/>
      </xdr:nvSpPr>
      <xdr:spPr>
        <a:xfrm>
          <a:off x="5041900" y="139939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89984</xdr:rowOff>
    </xdr:from>
    <xdr:to>
      <xdr:col>23</xdr:col>
      <xdr:colOff>184150</xdr:colOff>
      <xdr:row>83</xdr:row>
      <xdr:rowOff>20134</xdr:rowOff>
    </xdr:to>
    <xdr:sp macro="" textlink="">
      <xdr:nvSpPr>
        <xdr:cNvPr id="195" name="フローチャート: 判断 194"/>
        <xdr:cNvSpPr/>
      </xdr:nvSpPr>
      <xdr:spPr>
        <a:xfrm>
          <a:off x="4902200" y="1414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16354</xdr:rowOff>
    </xdr:from>
    <xdr:to>
      <xdr:col>19</xdr:col>
      <xdr:colOff>133350</xdr:colOff>
      <xdr:row>88</xdr:row>
      <xdr:rowOff>123734</xdr:rowOff>
    </xdr:to>
    <xdr:cxnSp macro="">
      <xdr:nvCxnSpPr>
        <xdr:cNvPr id="196" name="直線コネクタ 195"/>
        <xdr:cNvCxnSpPr/>
      </xdr:nvCxnSpPr>
      <xdr:spPr>
        <a:xfrm flipV="1">
          <a:off x="3225800" y="14761054"/>
          <a:ext cx="889000" cy="450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4014</xdr:rowOff>
    </xdr:from>
    <xdr:to>
      <xdr:col>19</xdr:col>
      <xdr:colOff>184150</xdr:colOff>
      <xdr:row>82</xdr:row>
      <xdr:rowOff>105614</xdr:rowOff>
    </xdr:to>
    <xdr:sp macro="" textlink="">
      <xdr:nvSpPr>
        <xdr:cNvPr id="197" name="フローチャート: 判断 196"/>
        <xdr:cNvSpPr/>
      </xdr:nvSpPr>
      <xdr:spPr>
        <a:xfrm>
          <a:off x="4064000" y="1406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115791</xdr:rowOff>
    </xdr:from>
    <xdr:ext cx="736600" cy="259045"/>
    <xdr:sp macro="" textlink="">
      <xdr:nvSpPr>
        <xdr:cNvPr id="198" name="テキスト ボックス 197"/>
        <xdr:cNvSpPr txBox="1"/>
      </xdr:nvSpPr>
      <xdr:spPr>
        <a:xfrm>
          <a:off x="3733800" y="13831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17413</xdr:rowOff>
    </xdr:from>
    <xdr:to>
      <xdr:col>15</xdr:col>
      <xdr:colOff>82550</xdr:colOff>
      <xdr:row>88</xdr:row>
      <xdr:rowOff>123734</xdr:rowOff>
    </xdr:to>
    <xdr:cxnSp macro="">
      <xdr:nvCxnSpPr>
        <xdr:cNvPr id="199" name="直線コネクタ 198"/>
        <xdr:cNvCxnSpPr/>
      </xdr:nvCxnSpPr>
      <xdr:spPr>
        <a:xfrm>
          <a:off x="2336800" y="14419213"/>
          <a:ext cx="889000" cy="79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137874</xdr:rowOff>
    </xdr:from>
    <xdr:to>
      <xdr:col>15</xdr:col>
      <xdr:colOff>133350</xdr:colOff>
      <xdr:row>82</xdr:row>
      <xdr:rowOff>68024</xdr:rowOff>
    </xdr:to>
    <xdr:sp macro="" textlink="">
      <xdr:nvSpPr>
        <xdr:cNvPr id="200" name="フローチャート: 判断 199"/>
        <xdr:cNvSpPr/>
      </xdr:nvSpPr>
      <xdr:spPr>
        <a:xfrm>
          <a:off x="3175000" y="1402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78201</xdr:rowOff>
    </xdr:from>
    <xdr:ext cx="762000" cy="259045"/>
    <xdr:sp macro="" textlink="">
      <xdr:nvSpPr>
        <xdr:cNvPr id="201" name="テキスト ボックス 200"/>
        <xdr:cNvSpPr txBox="1"/>
      </xdr:nvSpPr>
      <xdr:spPr>
        <a:xfrm>
          <a:off x="2844800" y="13794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19034</xdr:rowOff>
    </xdr:from>
    <xdr:to>
      <xdr:col>11</xdr:col>
      <xdr:colOff>31750</xdr:colOff>
      <xdr:row>84</xdr:row>
      <xdr:rowOff>17413</xdr:rowOff>
    </xdr:to>
    <xdr:cxnSp macro="">
      <xdr:nvCxnSpPr>
        <xdr:cNvPr id="202" name="直線コネクタ 201"/>
        <xdr:cNvCxnSpPr/>
      </xdr:nvCxnSpPr>
      <xdr:spPr>
        <a:xfrm>
          <a:off x="1447800" y="14077934"/>
          <a:ext cx="889000" cy="341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109173</xdr:rowOff>
    </xdr:from>
    <xdr:to>
      <xdr:col>11</xdr:col>
      <xdr:colOff>82550</xdr:colOff>
      <xdr:row>82</xdr:row>
      <xdr:rowOff>39323</xdr:rowOff>
    </xdr:to>
    <xdr:sp macro="" textlink="">
      <xdr:nvSpPr>
        <xdr:cNvPr id="203" name="フローチャート: 判断 202"/>
        <xdr:cNvSpPr/>
      </xdr:nvSpPr>
      <xdr:spPr>
        <a:xfrm>
          <a:off x="2286000" y="1399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49500</xdr:rowOff>
    </xdr:from>
    <xdr:ext cx="762000" cy="259045"/>
    <xdr:sp macro="" textlink="">
      <xdr:nvSpPr>
        <xdr:cNvPr id="204" name="テキスト ボックス 203"/>
        <xdr:cNvSpPr txBox="1"/>
      </xdr:nvSpPr>
      <xdr:spPr>
        <a:xfrm>
          <a:off x="1955800" y="1376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93985</xdr:rowOff>
    </xdr:from>
    <xdr:to>
      <xdr:col>7</xdr:col>
      <xdr:colOff>31750</xdr:colOff>
      <xdr:row>82</xdr:row>
      <xdr:rowOff>24135</xdr:rowOff>
    </xdr:to>
    <xdr:sp macro="" textlink="">
      <xdr:nvSpPr>
        <xdr:cNvPr id="205" name="フローチャート: 判断 204"/>
        <xdr:cNvSpPr/>
      </xdr:nvSpPr>
      <xdr:spPr>
        <a:xfrm>
          <a:off x="1397000" y="1398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34312</xdr:rowOff>
    </xdr:from>
    <xdr:ext cx="762000" cy="259045"/>
    <xdr:sp macro="" textlink="">
      <xdr:nvSpPr>
        <xdr:cNvPr id="206" name="テキスト ボックス 205"/>
        <xdr:cNvSpPr txBox="1"/>
      </xdr:nvSpPr>
      <xdr:spPr>
        <a:xfrm>
          <a:off x="1066800" y="1375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140207</xdr:rowOff>
    </xdr:from>
    <xdr:to>
      <xdr:col>23</xdr:col>
      <xdr:colOff>184150</xdr:colOff>
      <xdr:row>84</xdr:row>
      <xdr:rowOff>70357</xdr:rowOff>
    </xdr:to>
    <xdr:sp macro="" textlink="">
      <xdr:nvSpPr>
        <xdr:cNvPr id="212" name="楕円 211"/>
        <xdr:cNvSpPr/>
      </xdr:nvSpPr>
      <xdr:spPr>
        <a:xfrm>
          <a:off x="4902200" y="1437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112284</xdr:rowOff>
    </xdr:from>
    <xdr:ext cx="762000" cy="259045"/>
    <xdr:sp macro="" textlink="">
      <xdr:nvSpPr>
        <xdr:cNvPr id="213" name="人件費・物件費等の状況該当値テキスト"/>
        <xdr:cNvSpPr txBox="1"/>
      </xdr:nvSpPr>
      <xdr:spPr>
        <a:xfrm>
          <a:off x="5041900" y="14342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137004</xdr:rowOff>
    </xdr:from>
    <xdr:to>
      <xdr:col>19</xdr:col>
      <xdr:colOff>184150</xdr:colOff>
      <xdr:row>86</xdr:row>
      <xdr:rowOff>67154</xdr:rowOff>
    </xdr:to>
    <xdr:sp macro="" textlink="">
      <xdr:nvSpPr>
        <xdr:cNvPr id="214" name="楕円 213"/>
        <xdr:cNvSpPr/>
      </xdr:nvSpPr>
      <xdr:spPr>
        <a:xfrm>
          <a:off x="4064000" y="1471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51931</xdr:rowOff>
    </xdr:from>
    <xdr:ext cx="736600" cy="259045"/>
    <xdr:sp macro="" textlink="">
      <xdr:nvSpPr>
        <xdr:cNvPr id="215" name="テキスト ボックス 214"/>
        <xdr:cNvSpPr txBox="1"/>
      </xdr:nvSpPr>
      <xdr:spPr>
        <a:xfrm>
          <a:off x="3733800" y="14796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88</xdr:row>
      <xdr:rowOff>72934</xdr:rowOff>
    </xdr:from>
    <xdr:to>
      <xdr:col>15</xdr:col>
      <xdr:colOff>133350</xdr:colOff>
      <xdr:row>89</xdr:row>
      <xdr:rowOff>3084</xdr:rowOff>
    </xdr:to>
    <xdr:sp macro="" textlink="">
      <xdr:nvSpPr>
        <xdr:cNvPr id="216" name="楕円 215"/>
        <xdr:cNvSpPr/>
      </xdr:nvSpPr>
      <xdr:spPr>
        <a:xfrm>
          <a:off x="3175000" y="1516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88</xdr:row>
      <xdr:rowOff>159311</xdr:rowOff>
    </xdr:from>
    <xdr:ext cx="762000" cy="259045"/>
    <xdr:sp macro="" textlink="">
      <xdr:nvSpPr>
        <xdr:cNvPr id="217" name="テキスト ボックス 216"/>
        <xdr:cNvSpPr txBox="1"/>
      </xdr:nvSpPr>
      <xdr:spPr>
        <a:xfrm>
          <a:off x="2844800" y="15246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138063</xdr:rowOff>
    </xdr:from>
    <xdr:to>
      <xdr:col>11</xdr:col>
      <xdr:colOff>82550</xdr:colOff>
      <xdr:row>84</xdr:row>
      <xdr:rowOff>68213</xdr:rowOff>
    </xdr:to>
    <xdr:sp macro="" textlink="">
      <xdr:nvSpPr>
        <xdr:cNvPr id="218" name="楕円 217"/>
        <xdr:cNvSpPr/>
      </xdr:nvSpPr>
      <xdr:spPr>
        <a:xfrm>
          <a:off x="2286000" y="1436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52990</xdr:rowOff>
    </xdr:from>
    <xdr:ext cx="762000" cy="259045"/>
    <xdr:sp macro="" textlink="">
      <xdr:nvSpPr>
        <xdr:cNvPr id="219" name="テキスト ボックス 218"/>
        <xdr:cNvSpPr txBox="1"/>
      </xdr:nvSpPr>
      <xdr:spPr>
        <a:xfrm>
          <a:off x="1955800" y="14454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139684</xdr:rowOff>
    </xdr:from>
    <xdr:to>
      <xdr:col>7</xdr:col>
      <xdr:colOff>31750</xdr:colOff>
      <xdr:row>82</xdr:row>
      <xdr:rowOff>69834</xdr:rowOff>
    </xdr:to>
    <xdr:sp macro="" textlink="">
      <xdr:nvSpPr>
        <xdr:cNvPr id="220" name="楕円 219"/>
        <xdr:cNvSpPr/>
      </xdr:nvSpPr>
      <xdr:spPr>
        <a:xfrm>
          <a:off x="1397000" y="1402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54611</xdr:rowOff>
    </xdr:from>
    <xdr:ext cx="762000" cy="259045"/>
    <xdr:sp macro="" textlink="">
      <xdr:nvSpPr>
        <xdr:cNvPr id="221" name="テキスト ボックス 220"/>
        <xdr:cNvSpPr txBox="1"/>
      </xdr:nvSpPr>
      <xdr:spPr>
        <a:xfrm>
          <a:off x="1066800" y="1411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行財政改革推進計画に基づき、平成</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月から</a:t>
          </a:r>
          <a:r>
            <a:rPr kumimoji="1" lang="en-US" altLang="ja-JP" sz="1100">
              <a:latin typeface="ＭＳ Ｐゴシック" panose="020B0600070205080204" pitchFamily="50" charset="-128"/>
              <a:ea typeface="ＭＳ Ｐゴシック" panose="020B0600070205080204" pitchFamily="50" charset="-128"/>
            </a:rPr>
            <a:t>24</a:t>
          </a:r>
          <a:r>
            <a:rPr kumimoji="1" lang="ja-JP" altLang="en-US" sz="1100">
              <a:latin typeface="ＭＳ Ｐゴシック" panose="020B0600070205080204" pitchFamily="50" charset="-128"/>
              <a:ea typeface="ＭＳ Ｐゴシック" panose="020B0600070205080204" pitchFamily="50" charset="-128"/>
            </a:rPr>
            <a:t>ヶ月昇給延伸を行ったこと及び平成</a:t>
          </a:r>
          <a:r>
            <a:rPr kumimoji="1" lang="en-US" altLang="ja-JP" sz="1100">
              <a:latin typeface="ＭＳ Ｐゴシック" panose="020B0600070205080204" pitchFamily="50" charset="-128"/>
              <a:ea typeface="ＭＳ Ｐゴシック" panose="020B0600070205080204" pitchFamily="50" charset="-128"/>
            </a:rPr>
            <a:t>23</a:t>
          </a:r>
          <a:r>
            <a:rPr kumimoji="1" lang="ja-JP" altLang="en-US" sz="1100">
              <a:latin typeface="ＭＳ Ｐゴシック" panose="020B0600070205080204" pitchFamily="50" charset="-128"/>
              <a:ea typeface="ＭＳ Ｐゴシック" panose="020B0600070205080204" pitchFamily="50" charset="-128"/>
            </a:rPr>
            <a:t>年度より給与カット等を行ってきた。平成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月</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日から段階的に削減率を緩和したことで上昇したものの、令和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年度は前年度と比べ微減。依然として類似団体内平均値を大きく下回る低水準にある。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83</xdr:row>
      <xdr:rowOff>52916</xdr:rowOff>
    </xdr:from>
    <xdr:to>
      <xdr:col>81</xdr:col>
      <xdr:colOff>44450</xdr:colOff>
      <xdr:row>88</xdr:row>
      <xdr:rowOff>160866</xdr:rowOff>
    </xdr:to>
    <xdr:cxnSp macro="">
      <xdr:nvCxnSpPr>
        <xdr:cNvPr id="252" name="直線コネクタ 251"/>
        <xdr:cNvCxnSpPr/>
      </xdr:nvCxnSpPr>
      <xdr:spPr>
        <a:xfrm flipV="1">
          <a:off x="17018000" y="14283266"/>
          <a:ext cx="0" cy="9652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132943</xdr:rowOff>
    </xdr:from>
    <xdr:ext cx="762000" cy="259045"/>
    <xdr:sp macro="" textlink="">
      <xdr:nvSpPr>
        <xdr:cNvPr id="253" name="給与水準   （国との比較）最小値テキスト"/>
        <xdr:cNvSpPr txBox="1"/>
      </xdr:nvSpPr>
      <xdr:spPr>
        <a:xfrm>
          <a:off x="17106900" y="1522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160866</xdr:rowOff>
    </xdr:from>
    <xdr:to>
      <xdr:col>81</xdr:col>
      <xdr:colOff>133350</xdr:colOff>
      <xdr:row>88</xdr:row>
      <xdr:rowOff>160866</xdr:rowOff>
    </xdr:to>
    <xdr:cxnSp macro="">
      <xdr:nvCxnSpPr>
        <xdr:cNvPr id="254" name="直線コネクタ 253"/>
        <xdr:cNvCxnSpPr/>
      </xdr:nvCxnSpPr>
      <xdr:spPr>
        <a:xfrm>
          <a:off x="16929100" y="1524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81</xdr:row>
      <xdr:rowOff>139293</xdr:rowOff>
    </xdr:from>
    <xdr:ext cx="762000" cy="259045"/>
    <xdr:sp macro="" textlink="">
      <xdr:nvSpPr>
        <xdr:cNvPr id="255" name="給与水準   （国との比較）最大値テキスト"/>
        <xdr:cNvSpPr txBox="1"/>
      </xdr:nvSpPr>
      <xdr:spPr>
        <a:xfrm>
          <a:off x="17106900" y="14026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83</xdr:row>
      <xdr:rowOff>52916</xdr:rowOff>
    </xdr:from>
    <xdr:to>
      <xdr:col>81</xdr:col>
      <xdr:colOff>133350</xdr:colOff>
      <xdr:row>83</xdr:row>
      <xdr:rowOff>52916</xdr:rowOff>
    </xdr:to>
    <xdr:cxnSp macro="">
      <xdr:nvCxnSpPr>
        <xdr:cNvPr id="256" name="直線コネクタ 255"/>
        <xdr:cNvCxnSpPr/>
      </xdr:nvCxnSpPr>
      <xdr:spPr>
        <a:xfrm>
          <a:off x="16929100" y="14283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110368</xdr:rowOff>
    </xdr:from>
    <xdr:to>
      <xdr:col>81</xdr:col>
      <xdr:colOff>44450</xdr:colOff>
      <xdr:row>83</xdr:row>
      <xdr:rowOff>144841</xdr:rowOff>
    </xdr:to>
    <xdr:cxnSp macro="">
      <xdr:nvCxnSpPr>
        <xdr:cNvPr id="257" name="直線コネクタ 256"/>
        <xdr:cNvCxnSpPr/>
      </xdr:nvCxnSpPr>
      <xdr:spPr>
        <a:xfrm flipV="1">
          <a:off x="16179800" y="14340718"/>
          <a:ext cx="838200" cy="3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148365</xdr:rowOff>
    </xdr:from>
    <xdr:ext cx="762000" cy="259045"/>
    <xdr:sp macro="" textlink="">
      <xdr:nvSpPr>
        <xdr:cNvPr id="258" name="給与水準   （国との比較）平均値テキスト"/>
        <xdr:cNvSpPr txBox="1"/>
      </xdr:nvSpPr>
      <xdr:spPr>
        <a:xfrm>
          <a:off x="17106900" y="147216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4838</xdr:rowOff>
    </xdr:from>
    <xdr:to>
      <xdr:col>81</xdr:col>
      <xdr:colOff>95250</xdr:colOff>
      <xdr:row>86</xdr:row>
      <xdr:rowOff>106438</xdr:rowOff>
    </xdr:to>
    <xdr:sp macro="" textlink="">
      <xdr:nvSpPr>
        <xdr:cNvPr id="259" name="フローチャート: 判断 258"/>
        <xdr:cNvSpPr/>
      </xdr:nvSpPr>
      <xdr:spPr>
        <a:xfrm>
          <a:off x="169672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80</xdr:row>
      <xdr:rowOff>96157</xdr:rowOff>
    </xdr:from>
    <xdr:to>
      <xdr:col>77</xdr:col>
      <xdr:colOff>44450</xdr:colOff>
      <xdr:row>83</xdr:row>
      <xdr:rowOff>144841</xdr:rowOff>
    </xdr:to>
    <xdr:cxnSp macro="">
      <xdr:nvCxnSpPr>
        <xdr:cNvPr id="260" name="直線コネクタ 259"/>
        <xdr:cNvCxnSpPr/>
      </xdr:nvCxnSpPr>
      <xdr:spPr>
        <a:xfrm>
          <a:off x="15290800" y="13812157"/>
          <a:ext cx="889000" cy="563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1" name="フローチャート: 判断 260"/>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2" name="テキスト ボックス 261"/>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96157</xdr:rowOff>
    </xdr:from>
    <xdr:to>
      <xdr:col>72</xdr:col>
      <xdr:colOff>203200</xdr:colOff>
      <xdr:row>80</xdr:row>
      <xdr:rowOff>96157</xdr:rowOff>
    </xdr:to>
    <xdr:cxnSp macro="">
      <xdr:nvCxnSpPr>
        <xdr:cNvPr id="263" name="直線コネクタ 262"/>
        <xdr:cNvCxnSpPr/>
      </xdr:nvCxnSpPr>
      <xdr:spPr>
        <a:xfrm>
          <a:off x="14401800" y="138121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39309</xdr:rowOff>
    </xdr:from>
    <xdr:to>
      <xdr:col>73</xdr:col>
      <xdr:colOff>44450</xdr:colOff>
      <xdr:row>86</xdr:row>
      <xdr:rowOff>140909</xdr:rowOff>
    </xdr:to>
    <xdr:sp macro="" textlink="">
      <xdr:nvSpPr>
        <xdr:cNvPr id="264" name="フローチャート: 判断 263"/>
        <xdr:cNvSpPr/>
      </xdr:nvSpPr>
      <xdr:spPr>
        <a:xfrm>
          <a:off x="15240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125686</xdr:rowOff>
    </xdr:from>
    <xdr:ext cx="762000" cy="259045"/>
    <xdr:sp macro="" textlink="">
      <xdr:nvSpPr>
        <xdr:cNvPr id="265" name="テキスト ボックス 264"/>
        <xdr:cNvSpPr txBox="1"/>
      </xdr:nvSpPr>
      <xdr:spPr>
        <a:xfrm>
          <a:off x="14909800" y="1487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96157</xdr:rowOff>
    </xdr:from>
    <xdr:to>
      <xdr:col>68</xdr:col>
      <xdr:colOff>152400</xdr:colOff>
      <xdr:row>80</xdr:row>
      <xdr:rowOff>165100</xdr:rowOff>
    </xdr:to>
    <xdr:cxnSp macro="">
      <xdr:nvCxnSpPr>
        <xdr:cNvPr id="266" name="直線コネクタ 265"/>
        <xdr:cNvCxnSpPr/>
      </xdr:nvCxnSpPr>
      <xdr:spPr>
        <a:xfrm flipV="1">
          <a:off x="13512800" y="1381215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73782</xdr:rowOff>
    </xdr:from>
    <xdr:to>
      <xdr:col>68</xdr:col>
      <xdr:colOff>203200</xdr:colOff>
      <xdr:row>87</xdr:row>
      <xdr:rowOff>3932</xdr:rowOff>
    </xdr:to>
    <xdr:sp macro="" textlink="">
      <xdr:nvSpPr>
        <xdr:cNvPr id="267" name="フローチャート: 判断 266"/>
        <xdr:cNvSpPr/>
      </xdr:nvSpPr>
      <xdr:spPr>
        <a:xfrm>
          <a:off x="14351000" y="1481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160159</xdr:rowOff>
    </xdr:from>
    <xdr:ext cx="762000" cy="259045"/>
    <xdr:sp macro="" textlink="">
      <xdr:nvSpPr>
        <xdr:cNvPr id="268" name="テキスト ボックス 267"/>
        <xdr:cNvSpPr txBox="1"/>
      </xdr:nvSpPr>
      <xdr:spPr>
        <a:xfrm>
          <a:off x="14020800" y="14904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73782</xdr:rowOff>
    </xdr:from>
    <xdr:to>
      <xdr:col>64</xdr:col>
      <xdr:colOff>152400</xdr:colOff>
      <xdr:row>87</xdr:row>
      <xdr:rowOff>3932</xdr:rowOff>
    </xdr:to>
    <xdr:sp macro="" textlink="">
      <xdr:nvSpPr>
        <xdr:cNvPr id="269" name="フローチャート: 判断 268"/>
        <xdr:cNvSpPr/>
      </xdr:nvSpPr>
      <xdr:spPr>
        <a:xfrm>
          <a:off x="13462000" y="1481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160159</xdr:rowOff>
    </xdr:from>
    <xdr:ext cx="762000" cy="259045"/>
    <xdr:sp macro="" textlink="">
      <xdr:nvSpPr>
        <xdr:cNvPr id="270" name="テキスト ボックス 269"/>
        <xdr:cNvSpPr txBox="1"/>
      </xdr:nvSpPr>
      <xdr:spPr>
        <a:xfrm>
          <a:off x="13131800" y="14904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59568</xdr:rowOff>
    </xdr:from>
    <xdr:to>
      <xdr:col>81</xdr:col>
      <xdr:colOff>95250</xdr:colOff>
      <xdr:row>83</xdr:row>
      <xdr:rowOff>161168</xdr:rowOff>
    </xdr:to>
    <xdr:sp macro="" textlink="">
      <xdr:nvSpPr>
        <xdr:cNvPr id="276" name="楕円 275"/>
        <xdr:cNvSpPr/>
      </xdr:nvSpPr>
      <xdr:spPr>
        <a:xfrm>
          <a:off x="16967200" y="1428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152295</xdr:rowOff>
    </xdr:from>
    <xdr:ext cx="762000" cy="259045"/>
    <xdr:sp macro="" textlink="">
      <xdr:nvSpPr>
        <xdr:cNvPr id="277" name="給与水準   （国との比較）該当値テキスト"/>
        <xdr:cNvSpPr txBox="1"/>
      </xdr:nvSpPr>
      <xdr:spPr>
        <a:xfrm>
          <a:off x="17106900" y="14211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94041</xdr:rowOff>
    </xdr:from>
    <xdr:to>
      <xdr:col>77</xdr:col>
      <xdr:colOff>95250</xdr:colOff>
      <xdr:row>84</xdr:row>
      <xdr:rowOff>24191</xdr:rowOff>
    </xdr:to>
    <xdr:sp macro="" textlink="">
      <xdr:nvSpPr>
        <xdr:cNvPr id="278" name="楕円 277"/>
        <xdr:cNvSpPr/>
      </xdr:nvSpPr>
      <xdr:spPr>
        <a:xfrm>
          <a:off x="16129000" y="1432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34368</xdr:rowOff>
    </xdr:from>
    <xdr:ext cx="736600" cy="259045"/>
    <xdr:sp macro="" textlink="">
      <xdr:nvSpPr>
        <xdr:cNvPr id="279" name="テキスト ボックス 278"/>
        <xdr:cNvSpPr txBox="1"/>
      </xdr:nvSpPr>
      <xdr:spPr>
        <a:xfrm>
          <a:off x="15798800" y="14093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80</xdr:row>
      <xdr:rowOff>45357</xdr:rowOff>
    </xdr:from>
    <xdr:to>
      <xdr:col>73</xdr:col>
      <xdr:colOff>44450</xdr:colOff>
      <xdr:row>80</xdr:row>
      <xdr:rowOff>146957</xdr:rowOff>
    </xdr:to>
    <xdr:sp macro="" textlink="">
      <xdr:nvSpPr>
        <xdr:cNvPr id="280" name="楕円 279"/>
        <xdr:cNvSpPr/>
      </xdr:nvSpPr>
      <xdr:spPr>
        <a:xfrm>
          <a:off x="15240000" y="1376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78</xdr:row>
      <xdr:rowOff>157134</xdr:rowOff>
    </xdr:from>
    <xdr:ext cx="762000" cy="259045"/>
    <xdr:sp macro="" textlink="">
      <xdr:nvSpPr>
        <xdr:cNvPr id="281" name="テキスト ボックス 280"/>
        <xdr:cNvSpPr txBox="1"/>
      </xdr:nvSpPr>
      <xdr:spPr>
        <a:xfrm>
          <a:off x="14909800" y="1353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45357</xdr:rowOff>
    </xdr:from>
    <xdr:to>
      <xdr:col>68</xdr:col>
      <xdr:colOff>203200</xdr:colOff>
      <xdr:row>80</xdr:row>
      <xdr:rowOff>146957</xdr:rowOff>
    </xdr:to>
    <xdr:sp macro="" textlink="">
      <xdr:nvSpPr>
        <xdr:cNvPr id="282" name="楕円 281"/>
        <xdr:cNvSpPr/>
      </xdr:nvSpPr>
      <xdr:spPr>
        <a:xfrm>
          <a:off x="14351000" y="1376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78</xdr:row>
      <xdr:rowOff>157134</xdr:rowOff>
    </xdr:from>
    <xdr:ext cx="762000" cy="259045"/>
    <xdr:sp macro="" textlink="">
      <xdr:nvSpPr>
        <xdr:cNvPr id="283" name="テキスト ボックス 282"/>
        <xdr:cNvSpPr txBox="1"/>
      </xdr:nvSpPr>
      <xdr:spPr>
        <a:xfrm>
          <a:off x="14020800" y="1353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114300</xdr:rowOff>
    </xdr:from>
    <xdr:to>
      <xdr:col>64</xdr:col>
      <xdr:colOff>152400</xdr:colOff>
      <xdr:row>81</xdr:row>
      <xdr:rowOff>44450</xdr:rowOff>
    </xdr:to>
    <xdr:sp macro="" textlink="">
      <xdr:nvSpPr>
        <xdr:cNvPr id="284" name="楕円 283"/>
        <xdr:cNvSpPr/>
      </xdr:nvSpPr>
      <xdr:spPr>
        <a:xfrm>
          <a:off x="13462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54627</xdr:rowOff>
    </xdr:from>
    <xdr:ext cx="762000" cy="259045"/>
    <xdr:sp macro="" textlink="">
      <xdr:nvSpPr>
        <xdr:cNvPr id="285" name="テキスト ボックス 284"/>
        <xdr:cNvSpPr txBox="1"/>
      </xdr:nvSpPr>
      <xdr:spPr>
        <a:xfrm>
          <a:off x="13131800" y="1359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空港関連の都市基盤整備等の事業推進や空港を管轄する消防業務のために必要な人員を確保したことにより、類似団体内平均値と比較して高い水準となっていたが、消防事務を一部事務組合（泉州南消防組合）へ移管した平成</a:t>
          </a:r>
          <a:r>
            <a:rPr kumimoji="1" lang="en-US" altLang="ja-JP" sz="1100">
              <a:latin typeface="ＭＳ Ｐゴシック" panose="020B0600070205080204" pitchFamily="50" charset="-128"/>
              <a:ea typeface="ＭＳ Ｐゴシック" panose="020B0600070205080204" pitchFamily="50" charset="-128"/>
            </a:rPr>
            <a:t>24</a:t>
          </a:r>
          <a:r>
            <a:rPr kumimoji="1" lang="ja-JP" altLang="en-US" sz="1100">
              <a:latin typeface="ＭＳ Ｐゴシック" panose="020B0600070205080204" pitchFamily="50" charset="-128"/>
              <a:ea typeface="ＭＳ Ｐゴシック" panose="020B0600070205080204" pitchFamily="50" charset="-128"/>
            </a:rPr>
            <a:t>年度から同平均値と比較して低い水準となった。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年度は、概ね前年度並みで推移しており、今後も中期財政運営方針及び定員適正化計画等に基づき、より適正な定員管理に努める。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108373</xdr:rowOff>
    </xdr:from>
    <xdr:to>
      <xdr:col>81</xdr:col>
      <xdr:colOff>44450</xdr:colOff>
      <xdr:row>66</xdr:row>
      <xdr:rowOff>128799</xdr:rowOff>
    </xdr:to>
    <xdr:cxnSp macro="">
      <xdr:nvCxnSpPr>
        <xdr:cNvPr id="315" name="直線コネクタ 314"/>
        <xdr:cNvCxnSpPr/>
      </xdr:nvCxnSpPr>
      <xdr:spPr>
        <a:xfrm flipV="1">
          <a:off x="17018000" y="10223923"/>
          <a:ext cx="0" cy="12205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100876</xdr:rowOff>
    </xdr:from>
    <xdr:ext cx="762000" cy="259045"/>
    <xdr:sp macro="" textlink="">
      <xdr:nvSpPr>
        <xdr:cNvPr id="316" name="定員管理の状況最小値テキスト"/>
        <xdr:cNvSpPr txBox="1"/>
      </xdr:nvSpPr>
      <xdr:spPr>
        <a:xfrm>
          <a:off x="17106900" y="11416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128799</xdr:rowOff>
    </xdr:from>
    <xdr:to>
      <xdr:col>81</xdr:col>
      <xdr:colOff>133350</xdr:colOff>
      <xdr:row>66</xdr:row>
      <xdr:rowOff>128799</xdr:rowOff>
    </xdr:to>
    <xdr:cxnSp macro="">
      <xdr:nvCxnSpPr>
        <xdr:cNvPr id="317" name="直線コネクタ 316"/>
        <xdr:cNvCxnSpPr/>
      </xdr:nvCxnSpPr>
      <xdr:spPr>
        <a:xfrm>
          <a:off x="16929100" y="11444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23300</xdr:rowOff>
    </xdr:from>
    <xdr:ext cx="762000" cy="259045"/>
    <xdr:sp macro="" textlink="">
      <xdr:nvSpPr>
        <xdr:cNvPr id="318" name="定員管理の状況最大値テキスト"/>
        <xdr:cNvSpPr txBox="1"/>
      </xdr:nvSpPr>
      <xdr:spPr>
        <a:xfrm>
          <a:off x="17106900" y="996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108373</xdr:rowOff>
    </xdr:from>
    <xdr:to>
      <xdr:col>81</xdr:col>
      <xdr:colOff>133350</xdr:colOff>
      <xdr:row>59</xdr:row>
      <xdr:rowOff>108373</xdr:rowOff>
    </xdr:to>
    <xdr:cxnSp macro="">
      <xdr:nvCxnSpPr>
        <xdr:cNvPr id="319" name="直線コネクタ 318"/>
        <xdr:cNvCxnSpPr/>
      </xdr:nvCxnSpPr>
      <xdr:spPr>
        <a:xfrm>
          <a:off x="16929100" y="1022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133456</xdr:rowOff>
    </xdr:from>
    <xdr:to>
      <xdr:col>81</xdr:col>
      <xdr:colOff>44450</xdr:colOff>
      <xdr:row>61</xdr:row>
      <xdr:rowOff>163619</xdr:rowOff>
    </xdr:to>
    <xdr:cxnSp macro="">
      <xdr:nvCxnSpPr>
        <xdr:cNvPr id="320" name="直線コネクタ 319"/>
        <xdr:cNvCxnSpPr/>
      </xdr:nvCxnSpPr>
      <xdr:spPr>
        <a:xfrm>
          <a:off x="16179800" y="10591906"/>
          <a:ext cx="8382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98442</xdr:rowOff>
    </xdr:from>
    <xdr:ext cx="762000" cy="259045"/>
    <xdr:sp macro="" textlink="">
      <xdr:nvSpPr>
        <xdr:cNvPr id="321" name="定員管理の状況平均値テキスト"/>
        <xdr:cNvSpPr txBox="1"/>
      </xdr:nvSpPr>
      <xdr:spPr>
        <a:xfrm>
          <a:off x="17106900" y="10728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126365</xdr:rowOff>
    </xdr:from>
    <xdr:to>
      <xdr:col>81</xdr:col>
      <xdr:colOff>95250</xdr:colOff>
      <xdr:row>63</xdr:row>
      <xdr:rowOff>56515</xdr:rowOff>
    </xdr:to>
    <xdr:sp macro="" textlink="">
      <xdr:nvSpPr>
        <xdr:cNvPr id="322" name="フローチャート: 判断 321"/>
        <xdr:cNvSpPr/>
      </xdr:nvSpPr>
      <xdr:spPr>
        <a:xfrm>
          <a:off x="169672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105304</xdr:rowOff>
    </xdr:from>
    <xdr:to>
      <xdr:col>77</xdr:col>
      <xdr:colOff>44450</xdr:colOff>
      <xdr:row>61</xdr:row>
      <xdr:rowOff>133456</xdr:rowOff>
    </xdr:to>
    <xdr:cxnSp macro="">
      <xdr:nvCxnSpPr>
        <xdr:cNvPr id="323" name="直線コネクタ 322"/>
        <xdr:cNvCxnSpPr/>
      </xdr:nvCxnSpPr>
      <xdr:spPr>
        <a:xfrm>
          <a:off x="15290800" y="10563754"/>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124354</xdr:rowOff>
    </xdr:from>
    <xdr:to>
      <xdr:col>77</xdr:col>
      <xdr:colOff>95250</xdr:colOff>
      <xdr:row>63</xdr:row>
      <xdr:rowOff>54504</xdr:rowOff>
    </xdr:to>
    <xdr:sp macro="" textlink="">
      <xdr:nvSpPr>
        <xdr:cNvPr id="324" name="フローチャート: 判断 323"/>
        <xdr:cNvSpPr/>
      </xdr:nvSpPr>
      <xdr:spPr>
        <a:xfrm>
          <a:off x="161290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39281</xdr:rowOff>
    </xdr:from>
    <xdr:ext cx="736600" cy="259045"/>
    <xdr:sp macro="" textlink="">
      <xdr:nvSpPr>
        <xdr:cNvPr id="325" name="テキスト ボックス 324"/>
        <xdr:cNvSpPr txBox="1"/>
      </xdr:nvSpPr>
      <xdr:spPr>
        <a:xfrm>
          <a:off x="15798800" y="10840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69109</xdr:rowOff>
    </xdr:from>
    <xdr:to>
      <xdr:col>72</xdr:col>
      <xdr:colOff>203200</xdr:colOff>
      <xdr:row>61</xdr:row>
      <xdr:rowOff>105304</xdr:rowOff>
    </xdr:to>
    <xdr:cxnSp macro="">
      <xdr:nvCxnSpPr>
        <xdr:cNvPr id="326" name="直線コネクタ 325"/>
        <xdr:cNvCxnSpPr/>
      </xdr:nvCxnSpPr>
      <xdr:spPr>
        <a:xfrm>
          <a:off x="14401800" y="10527559"/>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114300</xdr:rowOff>
    </xdr:from>
    <xdr:to>
      <xdr:col>73</xdr:col>
      <xdr:colOff>44450</xdr:colOff>
      <xdr:row>63</xdr:row>
      <xdr:rowOff>44450</xdr:rowOff>
    </xdr:to>
    <xdr:sp macro="" textlink="">
      <xdr:nvSpPr>
        <xdr:cNvPr id="327" name="フローチャート: 判断 326"/>
        <xdr:cNvSpPr/>
      </xdr:nvSpPr>
      <xdr:spPr>
        <a:xfrm>
          <a:off x="15240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29227</xdr:rowOff>
    </xdr:from>
    <xdr:ext cx="762000" cy="259045"/>
    <xdr:sp macro="" textlink="">
      <xdr:nvSpPr>
        <xdr:cNvPr id="328" name="テキスト ボックス 327"/>
        <xdr:cNvSpPr txBox="1"/>
      </xdr:nvSpPr>
      <xdr:spPr>
        <a:xfrm>
          <a:off x="14909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69109</xdr:rowOff>
    </xdr:from>
    <xdr:to>
      <xdr:col>68</xdr:col>
      <xdr:colOff>152400</xdr:colOff>
      <xdr:row>61</xdr:row>
      <xdr:rowOff>75142</xdr:rowOff>
    </xdr:to>
    <xdr:cxnSp macro="">
      <xdr:nvCxnSpPr>
        <xdr:cNvPr id="329" name="直線コネクタ 328"/>
        <xdr:cNvCxnSpPr/>
      </xdr:nvCxnSpPr>
      <xdr:spPr>
        <a:xfrm flipV="1">
          <a:off x="13512800" y="10527559"/>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108268</xdr:rowOff>
    </xdr:from>
    <xdr:to>
      <xdr:col>68</xdr:col>
      <xdr:colOff>203200</xdr:colOff>
      <xdr:row>63</xdr:row>
      <xdr:rowOff>38418</xdr:rowOff>
    </xdr:to>
    <xdr:sp macro="" textlink="">
      <xdr:nvSpPr>
        <xdr:cNvPr id="330" name="フローチャート: 判断 329"/>
        <xdr:cNvSpPr/>
      </xdr:nvSpPr>
      <xdr:spPr>
        <a:xfrm>
          <a:off x="14351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23195</xdr:rowOff>
    </xdr:from>
    <xdr:ext cx="762000" cy="259045"/>
    <xdr:sp macro="" textlink="">
      <xdr:nvSpPr>
        <xdr:cNvPr id="331" name="テキスト ボックス 330"/>
        <xdr:cNvSpPr txBox="1"/>
      </xdr:nvSpPr>
      <xdr:spPr>
        <a:xfrm>
          <a:off x="14020800" y="1082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108268</xdr:rowOff>
    </xdr:from>
    <xdr:to>
      <xdr:col>64</xdr:col>
      <xdr:colOff>152400</xdr:colOff>
      <xdr:row>63</xdr:row>
      <xdr:rowOff>38418</xdr:rowOff>
    </xdr:to>
    <xdr:sp macro="" textlink="">
      <xdr:nvSpPr>
        <xdr:cNvPr id="332" name="フローチャート: 判断 331"/>
        <xdr:cNvSpPr/>
      </xdr:nvSpPr>
      <xdr:spPr>
        <a:xfrm>
          <a:off x="13462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23195</xdr:rowOff>
    </xdr:from>
    <xdr:ext cx="762000" cy="259045"/>
    <xdr:sp macro="" textlink="">
      <xdr:nvSpPr>
        <xdr:cNvPr id="333" name="テキスト ボックス 332"/>
        <xdr:cNvSpPr txBox="1"/>
      </xdr:nvSpPr>
      <xdr:spPr>
        <a:xfrm>
          <a:off x="13131800" y="1082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112819</xdr:rowOff>
    </xdr:from>
    <xdr:to>
      <xdr:col>81</xdr:col>
      <xdr:colOff>95250</xdr:colOff>
      <xdr:row>62</xdr:row>
      <xdr:rowOff>42969</xdr:rowOff>
    </xdr:to>
    <xdr:sp macro="" textlink="">
      <xdr:nvSpPr>
        <xdr:cNvPr id="339" name="楕円 338"/>
        <xdr:cNvSpPr/>
      </xdr:nvSpPr>
      <xdr:spPr>
        <a:xfrm>
          <a:off x="16967200" y="1057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129346</xdr:rowOff>
    </xdr:from>
    <xdr:ext cx="762000" cy="259045"/>
    <xdr:sp macro="" textlink="">
      <xdr:nvSpPr>
        <xdr:cNvPr id="340" name="定員管理の状況該当値テキスト"/>
        <xdr:cNvSpPr txBox="1"/>
      </xdr:nvSpPr>
      <xdr:spPr>
        <a:xfrm>
          <a:off x="17106900" y="10416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82656</xdr:rowOff>
    </xdr:from>
    <xdr:to>
      <xdr:col>77</xdr:col>
      <xdr:colOff>95250</xdr:colOff>
      <xdr:row>62</xdr:row>
      <xdr:rowOff>12806</xdr:rowOff>
    </xdr:to>
    <xdr:sp macro="" textlink="">
      <xdr:nvSpPr>
        <xdr:cNvPr id="341" name="楕円 340"/>
        <xdr:cNvSpPr/>
      </xdr:nvSpPr>
      <xdr:spPr>
        <a:xfrm>
          <a:off x="16129000" y="1054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22983</xdr:rowOff>
    </xdr:from>
    <xdr:ext cx="736600" cy="259045"/>
    <xdr:sp macro="" textlink="">
      <xdr:nvSpPr>
        <xdr:cNvPr id="342" name="テキスト ボックス 341"/>
        <xdr:cNvSpPr txBox="1"/>
      </xdr:nvSpPr>
      <xdr:spPr>
        <a:xfrm>
          <a:off x="15798800" y="10309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54504</xdr:rowOff>
    </xdr:from>
    <xdr:to>
      <xdr:col>73</xdr:col>
      <xdr:colOff>44450</xdr:colOff>
      <xdr:row>61</xdr:row>
      <xdr:rowOff>156104</xdr:rowOff>
    </xdr:to>
    <xdr:sp macro="" textlink="">
      <xdr:nvSpPr>
        <xdr:cNvPr id="343" name="楕円 342"/>
        <xdr:cNvSpPr/>
      </xdr:nvSpPr>
      <xdr:spPr>
        <a:xfrm>
          <a:off x="15240000" y="1051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166281</xdr:rowOff>
    </xdr:from>
    <xdr:ext cx="762000" cy="259045"/>
    <xdr:sp macro="" textlink="">
      <xdr:nvSpPr>
        <xdr:cNvPr id="344" name="テキスト ボックス 343"/>
        <xdr:cNvSpPr txBox="1"/>
      </xdr:nvSpPr>
      <xdr:spPr>
        <a:xfrm>
          <a:off x="14909800" y="1028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18309</xdr:rowOff>
    </xdr:from>
    <xdr:to>
      <xdr:col>68</xdr:col>
      <xdr:colOff>203200</xdr:colOff>
      <xdr:row>61</xdr:row>
      <xdr:rowOff>119909</xdr:rowOff>
    </xdr:to>
    <xdr:sp macro="" textlink="">
      <xdr:nvSpPr>
        <xdr:cNvPr id="345" name="楕円 344"/>
        <xdr:cNvSpPr/>
      </xdr:nvSpPr>
      <xdr:spPr>
        <a:xfrm>
          <a:off x="14351000" y="1047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130086</xdr:rowOff>
    </xdr:from>
    <xdr:ext cx="762000" cy="259045"/>
    <xdr:sp macro="" textlink="">
      <xdr:nvSpPr>
        <xdr:cNvPr id="346" name="テキスト ボックス 345"/>
        <xdr:cNvSpPr txBox="1"/>
      </xdr:nvSpPr>
      <xdr:spPr>
        <a:xfrm>
          <a:off x="14020800" y="10245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24342</xdr:rowOff>
    </xdr:from>
    <xdr:to>
      <xdr:col>64</xdr:col>
      <xdr:colOff>152400</xdr:colOff>
      <xdr:row>61</xdr:row>
      <xdr:rowOff>125942</xdr:rowOff>
    </xdr:to>
    <xdr:sp macro="" textlink="">
      <xdr:nvSpPr>
        <xdr:cNvPr id="347" name="楕円 346"/>
        <xdr:cNvSpPr/>
      </xdr:nvSpPr>
      <xdr:spPr>
        <a:xfrm>
          <a:off x="13462000" y="1048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136119</xdr:rowOff>
    </xdr:from>
    <xdr:ext cx="762000" cy="259045"/>
    <xdr:sp macro="" textlink="">
      <xdr:nvSpPr>
        <xdr:cNvPr id="348" name="テキスト ボックス 347"/>
        <xdr:cNvSpPr txBox="1"/>
      </xdr:nvSpPr>
      <xdr:spPr>
        <a:xfrm>
          <a:off x="13131800" y="1025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空港関連の都市基盤整備等を進め、その財源に地方債を活用した影響で、類似団体と比べて公債費の負担が重くなっている。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年度は、新型コロナウイルス感染症拡大による減収に対応するため減収補てん債やりんくう総合医療センターへの貸付のため特別減収対策企業債を新規発行したものの、</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億円の繰上償還などにより実質公債費比率は</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ポイント改善した。今後も中期財政運営方針に基づき、計画的な地方債の発行を行うことで、公債費の抑制に努める。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50038</xdr:rowOff>
    </xdr:from>
    <xdr:to>
      <xdr:col>81</xdr:col>
      <xdr:colOff>44450</xdr:colOff>
      <xdr:row>42</xdr:row>
      <xdr:rowOff>121920</xdr:rowOff>
    </xdr:to>
    <xdr:cxnSp macro="">
      <xdr:nvCxnSpPr>
        <xdr:cNvPr id="374" name="直線コネクタ 373"/>
        <xdr:cNvCxnSpPr/>
      </xdr:nvCxnSpPr>
      <xdr:spPr>
        <a:xfrm flipV="1">
          <a:off x="17018000" y="6565138"/>
          <a:ext cx="0" cy="7576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42</xdr:row>
      <xdr:rowOff>93997</xdr:rowOff>
    </xdr:from>
    <xdr:ext cx="762000" cy="259045"/>
    <xdr:sp macro="" textlink="">
      <xdr:nvSpPr>
        <xdr:cNvPr id="375" name="公債費負担の状況最小値テキスト"/>
        <xdr:cNvSpPr txBox="1"/>
      </xdr:nvSpPr>
      <xdr:spPr>
        <a:xfrm>
          <a:off x="17106900" y="729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42</xdr:row>
      <xdr:rowOff>121920</xdr:rowOff>
    </xdr:from>
    <xdr:to>
      <xdr:col>81</xdr:col>
      <xdr:colOff>133350</xdr:colOff>
      <xdr:row>42</xdr:row>
      <xdr:rowOff>121920</xdr:rowOff>
    </xdr:to>
    <xdr:cxnSp macro="">
      <xdr:nvCxnSpPr>
        <xdr:cNvPr id="376" name="直線コネクタ 375"/>
        <xdr:cNvCxnSpPr/>
      </xdr:nvCxnSpPr>
      <xdr:spPr>
        <a:xfrm>
          <a:off x="16929100" y="732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136415</xdr:rowOff>
    </xdr:from>
    <xdr:ext cx="762000" cy="259045"/>
    <xdr:sp macro="" textlink="">
      <xdr:nvSpPr>
        <xdr:cNvPr id="377" name="公債費負担の状況最大値テキスト"/>
        <xdr:cNvSpPr txBox="1"/>
      </xdr:nvSpPr>
      <xdr:spPr>
        <a:xfrm>
          <a:off x="17106900" y="630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50038</xdr:rowOff>
    </xdr:from>
    <xdr:to>
      <xdr:col>81</xdr:col>
      <xdr:colOff>133350</xdr:colOff>
      <xdr:row>38</xdr:row>
      <xdr:rowOff>50038</xdr:rowOff>
    </xdr:to>
    <xdr:cxnSp macro="">
      <xdr:nvCxnSpPr>
        <xdr:cNvPr id="378" name="直線コネクタ 377"/>
        <xdr:cNvCxnSpPr/>
      </xdr:nvCxnSpPr>
      <xdr:spPr>
        <a:xfrm>
          <a:off x="16929100" y="656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121920</xdr:rowOff>
    </xdr:from>
    <xdr:to>
      <xdr:col>81</xdr:col>
      <xdr:colOff>44450</xdr:colOff>
      <xdr:row>43</xdr:row>
      <xdr:rowOff>22860</xdr:rowOff>
    </xdr:to>
    <xdr:cxnSp macro="">
      <xdr:nvCxnSpPr>
        <xdr:cNvPr id="379" name="直線コネクタ 378"/>
        <xdr:cNvCxnSpPr/>
      </xdr:nvCxnSpPr>
      <xdr:spPr>
        <a:xfrm flipV="1">
          <a:off x="16179800" y="732282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54119</xdr:rowOff>
    </xdr:from>
    <xdr:ext cx="762000" cy="259045"/>
    <xdr:sp macro="" textlink="">
      <xdr:nvSpPr>
        <xdr:cNvPr id="380" name="公債費負担の状況平均値テキスト"/>
        <xdr:cNvSpPr txBox="1"/>
      </xdr:nvSpPr>
      <xdr:spPr>
        <a:xfrm>
          <a:off x="17106900" y="67406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37592</xdr:rowOff>
    </xdr:from>
    <xdr:to>
      <xdr:col>81</xdr:col>
      <xdr:colOff>95250</xdr:colOff>
      <xdr:row>40</xdr:row>
      <xdr:rowOff>139192</xdr:rowOff>
    </xdr:to>
    <xdr:sp macro="" textlink="">
      <xdr:nvSpPr>
        <xdr:cNvPr id="381" name="フローチャート: 判断 380"/>
        <xdr:cNvSpPr/>
      </xdr:nvSpPr>
      <xdr:spPr>
        <a:xfrm>
          <a:off x="16967200" y="689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22860</xdr:rowOff>
    </xdr:from>
    <xdr:to>
      <xdr:col>77</xdr:col>
      <xdr:colOff>44450</xdr:colOff>
      <xdr:row>43</xdr:row>
      <xdr:rowOff>143510</xdr:rowOff>
    </xdr:to>
    <xdr:cxnSp macro="">
      <xdr:nvCxnSpPr>
        <xdr:cNvPr id="382" name="直線コネクタ 381"/>
        <xdr:cNvCxnSpPr/>
      </xdr:nvCxnSpPr>
      <xdr:spPr>
        <a:xfrm flipV="1">
          <a:off x="15290800" y="739521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37592</xdr:rowOff>
    </xdr:from>
    <xdr:to>
      <xdr:col>77</xdr:col>
      <xdr:colOff>95250</xdr:colOff>
      <xdr:row>40</xdr:row>
      <xdr:rowOff>139192</xdr:rowOff>
    </xdr:to>
    <xdr:sp macro="" textlink="">
      <xdr:nvSpPr>
        <xdr:cNvPr id="383" name="フローチャート: 判断 382"/>
        <xdr:cNvSpPr/>
      </xdr:nvSpPr>
      <xdr:spPr>
        <a:xfrm>
          <a:off x="16129000" y="689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149369</xdr:rowOff>
    </xdr:from>
    <xdr:ext cx="736600" cy="259045"/>
    <xdr:sp macro="" textlink="">
      <xdr:nvSpPr>
        <xdr:cNvPr id="384" name="テキスト ボックス 383"/>
        <xdr:cNvSpPr txBox="1"/>
      </xdr:nvSpPr>
      <xdr:spPr>
        <a:xfrm>
          <a:off x="15798800" y="6664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143510</xdr:rowOff>
    </xdr:from>
    <xdr:to>
      <xdr:col>72</xdr:col>
      <xdr:colOff>203200</xdr:colOff>
      <xdr:row>44</xdr:row>
      <xdr:rowOff>78232</xdr:rowOff>
    </xdr:to>
    <xdr:cxnSp macro="">
      <xdr:nvCxnSpPr>
        <xdr:cNvPr id="385" name="直線コネクタ 384"/>
        <xdr:cNvCxnSpPr/>
      </xdr:nvCxnSpPr>
      <xdr:spPr>
        <a:xfrm flipV="1">
          <a:off x="14401800" y="7515860"/>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52070</xdr:rowOff>
    </xdr:from>
    <xdr:to>
      <xdr:col>73</xdr:col>
      <xdr:colOff>44450</xdr:colOff>
      <xdr:row>40</xdr:row>
      <xdr:rowOff>153670</xdr:rowOff>
    </xdr:to>
    <xdr:sp macro="" textlink="">
      <xdr:nvSpPr>
        <xdr:cNvPr id="386" name="フローチャート: 判断 385"/>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163847</xdr:rowOff>
    </xdr:from>
    <xdr:ext cx="762000" cy="259045"/>
    <xdr:sp macro="" textlink="">
      <xdr:nvSpPr>
        <xdr:cNvPr id="387" name="テキスト ボックス 386"/>
        <xdr:cNvSpPr txBox="1"/>
      </xdr:nvSpPr>
      <xdr:spPr>
        <a:xfrm>
          <a:off x="14909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78232</xdr:rowOff>
    </xdr:from>
    <xdr:to>
      <xdr:col>68</xdr:col>
      <xdr:colOff>152400</xdr:colOff>
      <xdr:row>45</xdr:row>
      <xdr:rowOff>37084</xdr:rowOff>
    </xdr:to>
    <xdr:cxnSp macro="">
      <xdr:nvCxnSpPr>
        <xdr:cNvPr id="388" name="直線コネクタ 387"/>
        <xdr:cNvCxnSpPr/>
      </xdr:nvCxnSpPr>
      <xdr:spPr>
        <a:xfrm flipV="1">
          <a:off x="13512800" y="7622032"/>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66548</xdr:rowOff>
    </xdr:from>
    <xdr:to>
      <xdr:col>68</xdr:col>
      <xdr:colOff>203200</xdr:colOff>
      <xdr:row>40</xdr:row>
      <xdr:rowOff>168148</xdr:rowOff>
    </xdr:to>
    <xdr:sp macro="" textlink="">
      <xdr:nvSpPr>
        <xdr:cNvPr id="389" name="フローチャート: 判断 388"/>
        <xdr:cNvSpPr/>
      </xdr:nvSpPr>
      <xdr:spPr>
        <a:xfrm>
          <a:off x="14351000" y="692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6875</xdr:rowOff>
    </xdr:from>
    <xdr:ext cx="762000" cy="259045"/>
    <xdr:sp macro="" textlink="">
      <xdr:nvSpPr>
        <xdr:cNvPr id="390" name="テキスト ボックス 389"/>
        <xdr:cNvSpPr txBox="1"/>
      </xdr:nvSpPr>
      <xdr:spPr>
        <a:xfrm>
          <a:off x="14020800" y="669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91" name="フローチャート: 判断 390"/>
        <xdr:cNvSpPr/>
      </xdr:nvSpPr>
      <xdr:spPr>
        <a:xfrm>
          <a:off x="13462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16527</xdr:rowOff>
    </xdr:from>
    <xdr:ext cx="762000" cy="259045"/>
    <xdr:sp macro="" textlink="">
      <xdr:nvSpPr>
        <xdr:cNvPr id="392" name="テキスト ボックス 391"/>
        <xdr:cNvSpPr txBox="1"/>
      </xdr:nvSpPr>
      <xdr:spPr>
        <a:xfrm>
          <a:off x="13131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71120</xdr:rowOff>
    </xdr:from>
    <xdr:to>
      <xdr:col>81</xdr:col>
      <xdr:colOff>95250</xdr:colOff>
      <xdr:row>43</xdr:row>
      <xdr:rowOff>1270</xdr:rowOff>
    </xdr:to>
    <xdr:sp macro="" textlink="">
      <xdr:nvSpPr>
        <xdr:cNvPr id="398" name="楕円 397"/>
        <xdr:cNvSpPr/>
      </xdr:nvSpPr>
      <xdr:spPr>
        <a:xfrm>
          <a:off x="169672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138447</xdr:rowOff>
    </xdr:from>
    <xdr:ext cx="762000" cy="259045"/>
    <xdr:sp macro="" textlink="">
      <xdr:nvSpPr>
        <xdr:cNvPr id="399" name="公債費負担の状況該当値テキスト"/>
        <xdr:cNvSpPr txBox="1"/>
      </xdr:nvSpPr>
      <xdr:spPr>
        <a:xfrm>
          <a:off x="17106900" y="716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143510</xdr:rowOff>
    </xdr:from>
    <xdr:to>
      <xdr:col>77</xdr:col>
      <xdr:colOff>95250</xdr:colOff>
      <xdr:row>43</xdr:row>
      <xdr:rowOff>73660</xdr:rowOff>
    </xdr:to>
    <xdr:sp macro="" textlink="">
      <xdr:nvSpPr>
        <xdr:cNvPr id="400" name="楕円 399"/>
        <xdr:cNvSpPr/>
      </xdr:nvSpPr>
      <xdr:spPr>
        <a:xfrm>
          <a:off x="16129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58437</xdr:rowOff>
    </xdr:from>
    <xdr:ext cx="736600" cy="259045"/>
    <xdr:sp macro="" textlink="">
      <xdr:nvSpPr>
        <xdr:cNvPr id="401" name="テキスト ボックス 400"/>
        <xdr:cNvSpPr txBox="1"/>
      </xdr:nvSpPr>
      <xdr:spPr>
        <a:xfrm>
          <a:off x="15798800" y="7430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92710</xdr:rowOff>
    </xdr:from>
    <xdr:to>
      <xdr:col>73</xdr:col>
      <xdr:colOff>44450</xdr:colOff>
      <xdr:row>44</xdr:row>
      <xdr:rowOff>22860</xdr:rowOff>
    </xdr:to>
    <xdr:sp macro="" textlink="">
      <xdr:nvSpPr>
        <xdr:cNvPr id="402" name="楕円 401"/>
        <xdr:cNvSpPr/>
      </xdr:nvSpPr>
      <xdr:spPr>
        <a:xfrm>
          <a:off x="15240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7637</xdr:rowOff>
    </xdr:from>
    <xdr:ext cx="762000" cy="259045"/>
    <xdr:sp macro="" textlink="">
      <xdr:nvSpPr>
        <xdr:cNvPr id="403" name="テキスト ボックス 402"/>
        <xdr:cNvSpPr txBox="1"/>
      </xdr:nvSpPr>
      <xdr:spPr>
        <a:xfrm>
          <a:off x="14909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27432</xdr:rowOff>
    </xdr:from>
    <xdr:to>
      <xdr:col>68</xdr:col>
      <xdr:colOff>203200</xdr:colOff>
      <xdr:row>44</xdr:row>
      <xdr:rowOff>129032</xdr:rowOff>
    </xdr:to>
    <xdr:sp macro="" textlink="">
      <xdr:nvSpPr>
        <xdr:cNvPr id="404" name="楕円 403"/>
        <xdr:cNvSpPr/>
      </xdr:nvSpPr>
      <xdr:spPr>
        <a:xfrm>
          <a:off x="14351000" y="757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113809</xdr:rowOff>
    </xdr:from>
    <xdr:ext cx="762000" cy="259045"/>
    <xdr:sp macro="" textlink="">
      <xdr:nvSpPr>
        <xdr:cNvPr id="405" name="テキスト ボックス 404"/>
        <xdr:cNvSpPr txBox="1"/>
      </xdr:nvSpPr>
      <xdr:spPr>
        <a:xfrm>
          <a:off x="14020800" y="765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157734</xdr:rowOff>
    </xdr:from>
    <xdr:to>
      <xdr:col>64</xdr:col>
      <xdr:colOff>152400</xdr:colOff>
      <xdr:row>45</xdr:row>
      <xdr:rowOff>87884</xdr:rowOff>
    </xdr:to>
    <xdr:sp macro="" textlink="">
      <xdr:nvSpPr>
        <xdr:cNvPr id="406" name="楕円 405"/>
        <xdr:cNvSpPr/>
      </xdr:nvSpPr>
      <xdr:spPr>
        <a:xfrm>
          <a:off x="13462000" y="770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72661</xdr:rowOff>
    </xdr:from>
    <xdr:ext cx="762000" cy="259045"/>
    <xdr:sp macro="" textlink="">
      <xdr:nvSpPr>
        <xdr:cNvPr id="407" name="テキスト ボックス 406"/>
        <xdr:cNvSpPr txBox="1"/>
      </xdr:nvSpPr>
      <xdr:spPr>
        <a:xfrm>
          <a:off x="13131800" y="7787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空港関連の都市基盤整備等を進め、その財源に地方債を活用した影響で、一般会計等の地方債現在高が標準財政規模の約</a:t>
          </a:r>
          <a:r>
            <a:rPr kumimoji="1" lang="en-US" altLang="ja-JP" sz="1100">
              <a:latin typeface="ＭＳ Ｐゴシック" panose="020B0600070205080204" pitchFamily="50" charset="-128"/>
              <a:ea typeface="ＭＳ Ｐゴシック" panose="020B0600070205080204" pitchFamily="50" charset="-128"/>
            </a:rPr>
            <a:t>2.92</a:t>
          </a:r>
          <a:r>
            <a:rPr kumimoji="1" lang="ja-JP" altLang="en-US" sz="1100">
              <a:latin typeface="ＭＳ Ｐゴシック" panose="020B0600070205080204" pitchFamily="50" charset="-128"/>
              <a:ea typeface="ＭＳ Ｐゴシック" panose="020B0600070205080204" pitchFamily="50" charset="-128"/>
            </a:rPr>
            <a:t>倍の</a:t>
          </a:r>
          <a:r>
            <a:rPr kumimoji="1" lang="en-US" altLang="ja-JP" sz="1100">
              <a:latin typeface="ＭＳ Ｐゴシック" panose="020B0600070205080204" pitchFamily="50" charset="-128"/>
              <a:ea typeface="ＭＳ Ｐゴシック" panose="020B0600070205080204" pitchFamily="50" charset="-128"/>
            </a:rPr>
            <a:t>688</a:t>
          </a:r>
          <a:r>
            <a:rPr kumimoji="1" lang="ja-JP" altLang="en-US" sz="1100">
              <a:latin typeface="ＭＳ Ｐゴシック" panose="020B0600070205080204" pitchFamily="50" charset="-128"/>
              <a:ea typeface="ＭＳ Ｐゴシック" panose="020B0600070205080204" pitchFamily="50" charset="-128"/>
            </a:rPr>
            <a:t>億円となっている。また、空港対岸の「りんくうタウン」の造成に関して、公費負担となる雨水整備を最優先で進めたため、公営企業債等繰出見込額が</a:t>
          </a:r>
          <a:r>
            <a:rPr kumimoji="1" lang="en-US" altLang="ja-JP" sz="1100">
              <a:latin typeface="ＭＳ Ｐゴシック" panose="020B0600070205080204" pitchFamily="50" charset="-128"/>
              <a:ea typeface="ＭＳ Ｐゴシック" panose="020B0600070205080204" pitchFamily="50" charset="-128"/>
            </a:rPr>
            <a:t>146</a:t>
          </a:r>
          <a:r>
            <a:rPr kumimoji="1" lang="ja-JP" altLang="en-US" sz="1100">
              <a:latin typeface="ＭＳ Ｐゴシック" panose="020B0600070205080204" pitchFamily="50" charset="-128"/>
              <a:ea typeface="ＭＳ Ｐゴシック" panose="020B0600070205080204" pitchFamily="50" charset="-128"/>
            </a:rPr>
            <a:t>億円となっていることが将来負担比率を押し上げている要因である。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年度は、標準財政規模の増などで将来負担比率の分母は</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億円増加したが、基金残高の減などで分子が</a:t>
          </a:r>
          <a:r>
            <a:rPr kumimoji="1" lang="en-US" altLang="ja-JP" sz="1100">
              <a:latin typeface="ＭＳ Ｐゴシック" panose="020B0600070205080204" pitchFamily="50" charset="-128"/>
              <a:ea typeface="ＭＳ Ｐゴシック" panose="020B0600070205080204" pitchFamily="50" charset="-128"/>
            </a:rPr>
            <a:t>9</a:t>
          </a:r>
          <a:r>
            <a:rPr kumimoji="1" lang="ja-JP" altLang="en-US" sz="1100">
              <a:latin typeface="ＭＳ Ｐゴシック" panose="020B0600070205080204" pitchFamily="50" charset="-128"/>
              <a:ea typeface="ＭＳ Ｐゴシック" panose="020B0600070205080204" pitchFamily="50" charset="-128"/>
            </a:rPr>
            <a:t>億円増加したことにより将来負担比率は前年度より</a:t>
          </a:r>
          <a:r>
            <a:rPr kumimoji="1" lang="en-US" altLang="ja-JP" sz="1100">
              <a:latin typeface="ＭＳ Ｐゴシック" panose="020B0600070205080204" pitchFamily="50" charset="-128"/>
              <a:ea typeface="ＭＳ Ｐゴシック" panose="020B0600070205080204" pitchFamily="50" charset="-128"/>
            </a:rPr>
            <a:t>3.7</a:t>
          </a:r>
          <a:r>
            <a:rPr kumimoji="1" lang="ja-JP" altLang="en-US" sz="1100">
              <a:latin typeface="ＭＳ Ｐゴシック" panose="020B0600070205080204" pitchFamily="50" charset="-128"/>
              <a:ea typeface="ＭＳ Ｐゴシック" panose="020B0600070205080204" pitchFamily="50" charset="-128"/>
            </a:rPr>
            <a:t>ポイント増加した。地方債残高は依然として高水準であるため、今後も中期財政運営方針に基づき、計画的な地方債の発行に努める。</a:t>
          </a: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17</xdr:row>
      <xdr:rowOff>123613</xdr:rowOff>
    </xdr:to>
    <xdr:cxnSp macro="">
      <xdr:nvCxnSpPr>
        <xdr:cNvPr id="436" name="直線コネクタ 435"/>
        <xdr:cNvCxnSpPr/>
      </xdr:nvCxnSpPr>
      <xdr:spPr>
        <a:xfrm flipV="1">
          <a:off x="17018000" y="2370667"/>
          <a:ext cx="0" cy="6675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95690</xdr:rowOff>
    </xdr:from>
    <xdr:ext cx="762000" cy="259045"/>
    <xdr:sp macro="" textlink="">
      <xdr:nvSpPr>
        <xdr:cNvPr id="437" name="将来負担の状況最小値テキスト"/>
        <xdr:cNvSpPr txBox="1"/>
      </xdr:nvSpPr>
      <xdr:spPr>
        <a:xfrm>
          <a:off x="17106900" y="3010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17</xdr:row>
      <xdr:rowOff>123613</xdr:rowOff>
    </xdr:from>
    <xdr:to>
      <xdr:col>81</xdr:col>
      <xdr:colOff>133350</xdr:colOff>
      <xdr:row>17</xdr:row>
      <xdr:rowOff>123613</xdr:rowOff>
    </xdr:to>
    <xdr:cxnSp macro="">
      <xdr:nvCxnSpPr>
        <xdr:cNvPr id="438" name="直線コネクタ 437"/>
        <xdr:cNvCxnSpPr/>
      </xdr:nvCxnSpPr>
      <xdr:spPr>
        <a:xfrm>
          <a:off x="16929100" y="3038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93853</xdr:rowOff>
    </xdr:from>
    <xdr:to>
      <xdr:col>81</xdr:col>
      <xdr:colOff>44450</xdr:colOff>
      <xdr:row>17</xdr:row>
      <xdr:rowOff>123613</xdr:rowOff>
    </xdr:to>
    <xdr:cxnSp macro="">
      <xdr:nvCxnSpPr>
        <xdr:cNvPr id="441" name="直線コネクタ 440"/>
        <xdr:cNvCxnSpPr/>
      </xdr:nvCxnSpPr>
      <xdr:spPr>
        <a:xfrm>
          <a:off x="16179800" y="3008503"/>
          <a:ext cx="838200" cy="29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171044</xdr:rowOff>
    </xdr:from>
    <xdr:ext cx="762000" cy="259045"/>
    <xdr:sp macro="" textlink="">
      <xdr:nvSpPr>
        <xdr:cNvPr id="442" name="将来負担の状況平均値テキスト"/>
        <xdr:cNvSpPr txBox="1"/>
      </xdr:nvSpPr>
      <xdr:spPr>
        <a:xfrm>
          <a:off x="17106900" y="2228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122386</xdr:rowOff>
    </xdr:from>
    <xdr:to>
      <xdr:col>81</xdr:col>
      <xdr:colOff>95250</xdr:colOff>
      <xdr:row>14</xdr:row>
      <xdr:rowOff>52536</xdr:rowOff>
    </xdr:to>
    <xdr:sp macro="" textlink="">
      <xdr:nvSpPr>
        <xdr:cNvPr id="443" name="フローチャート: 判断 442"/>
        <xdr:cNvSpPr/>
      </xdr:nvSpPr>
      <xdr:spPr>
        <a:xfrm>
          <a:off x="16967200" y="2351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86064</xdr:rowOff>
    </xdr:from>
    <xdr:to>
      <xdr:col>77</xdr:col>
      <xdr:colOff>44450</xdr:colOff>
      <xdr:row>17</xdr:row>
      <xdr:rowOff>93853</xdr:rowOff>
    </xdr:to>
    <xdr:cxnSp macro="">
      <xdr:nvCxnSpPr>
        <xdr:cNvPr id="444" name="直線コネクタ 443"/>
        <xdr:cNvCxnSpPr/>
      </xdr:nvCxnSpPr>
      <xdr:spPr>
        <a:xfrm>
          <a:off x="15290800" y="2657814"/>
          <a:ext cx="889000" cy="350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134451</xdr:rowOff>
    </xdr:from>
    <xdr:to>
      <xdr:col>77</xdr:col>
      <xdr:colOff>95250</xdr:colOff>
      <xdr:row>14</xdr:row>
      <xdr:rowOff>64601</xdr:rowOff>
    </xdr:to>
    <xdr:sp macro="" textlink="">
      <xdr:nvSpPr>
        <xdr:cNvPr id="445" name="フローチャート: 判断 444"/>
        <xdr:cNvSpPr/>
      </xdr:nvSpPr>
      <xdr:spPr>
        <a:xfrm>
          <a:off x="16129000" y="2363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74778</xdr:rowOff>
    </xdr:from>
    <xdr:ext cx="736600" cy="259045"/>
    <xdr:sp macro="" textlink="">
      <xdr:nvSpPr>
        <xdr:cNvPr id="446" name="テキスト ボックス 445"/>
        <xdr:cNvSpPr txBox="1"/>
      </xdr:nvSpPr>
      <xdr:spPr>
        <a:xfrm>
          <a:off x="15798800" y="21321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86064</xdr:rowOff>
    </xdr:from>
    <xdr:to>
      <xdr:col>72</xdr:col>
      <xdr:colOff>203200</xdr:colOff>
      <xdr:row>20</xdr:row>
      <xdr:rowOff>140928</xdr:rowOff>
    </xdr:to>
    <xdr:cxnSp macro="">
      <xdr:nvCxnSpPr>
        <xdr:cNvPr id="447" name="直線コネクタ 446"/>
        <xdr:cNvCxnSpPr/>
      </xdr:nvCxnSpPr>
      <xdr:spPr>
        <a:xfrm flipV="1">
          <a:off x="14401800" y="2657814"/>
          <a:ext cx="889000" cy="912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131233</xdr:rowOff>
    </xdr:from>
    <xdr:to>
      <xdr:col>73</xdr:col>
      <xdr:colOff>44450</xdr:colOff>
      <xdr:row>14</xdr:row>
      <xdr:rowOff>61383</xdr:rowOff>
    </xdr:to>
    <xdr:sp macro="" textlink="">
      <xdr:nvSpPr>
        <xdr:cNvPr id="448" name="フローチャート: 判断 447"/>
        <xdr:cNvSpPr/>
      </xdr:nvSpPr>
      <xdr:spPr>
        <a:xfrm>
          <a:off x="15240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71560</xdr:rowOff>
    </xdr:from>
    <xdr:ext cx="762000" cy="259045"/>
    <xdr:sp macro="" textlink="">
      <xdr:nvSpPr>
        <xdr:cNvPr id="449" name="テキスト ボックス 448"/>
        <xdr:cNvSpPr txBox="1"/>
      </xdr:nvSpPr>
      <xdr:spPr>
        <a:xfrm>
          <a:off x="14909800" y="21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140928</xdr:rowOff>
    </xdr:from>
    <xdr:to>
      <xdr:col>68</xdr:col>
      <xdr:colOff>152400</xdr:colOff>
      <xdr:row>22</xdr:row>
      <xdr:rowOff>16002</xdr:rowOff>
    </xdr:to>
    <xdr:cxnSp macro="">
      <xdr:nvCxnSpPr>
        <xdr:cNvPr id="450" name="直線コネクタ 449"/>
        <xdr:cNvCxnSpPr/>
      </xdr:nvCxnSpPr>
      <xdr:spPr>
        <a:xfrm flipV="1">
          <a:off x="13512800" y="3569928"/>
          <a:ext cx="889000" cy="217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17695</xdr:rowOff>
    </xdr:from>
    <xdr:to>
      <xdr:col>68</xdr:col>
      <xdr:colOff>203200</xdr:colOff>
      <xdr:row>14</xdr:row>
      <xdr:rowOff>119295</xdr:rowOff>
    </xdr:to>
    <xdr:sp macro="" textlink="">
      <xdr:nvSpPr>
        <xdr:cNvPr id="451" name="フローチャート: 判断 450"/>
        <xdr:cNvSpPr/>
      </xdr:nvSpPr>
      <xdr:spPr>
        <a:xfrm>
          <a:off x="14351000" y="241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129472</xdr:rowOff>
    </xdr:from>
    <xdr:ext cx="762000" cy="259045"/>
    <xdr:sp macro="" textlink="">
      <xdr:nvSpPr>
        <xdr:cNvPr id="452" name="テキスト ボックス 451"/>
        <xdr:cNvSpPr txBox="1"/>
      </xdr:nvSpPr>
      <xdr:spPr>
        <a:xfrm>
          <a:off x="14020800" y="2186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40217</xdr:rowOff>
    </xdr:from>
    <xdr:to>
      <xdr:col>64</xdr:col>
      <xdr:colOff>152400</xdr:colOff>
      <xdr:row>14</xdr:row>
      <xdr:rowOff>141817</xdr:rowOff>
    </xdr:to>
    <xdr:sp macro="" textlink="">
      <xdr:nvSpPr>
        <xdr:cNvPr id="453" name="フローチャート: 判断 452"/>
        <xdr:cNvSpPr/>
      </xdr:nvSpPr>
      <xdr:spPr>
        <a:xfrm>
          <a:off x="13462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151994</xdr:rowOff>
    </xdr:from>
    <xdr:ext cx="762000" cy="259045"/>
    <xdr:sp macro="" textlink="">
      <xdr:nvSpPr>
        <xdr:cNvPr id="454" name="テキスト ボックス 453"/>
        <xdr:cNvSpPr txBox="1"/>
      </xdr:nvSpPr>
      <xdr:spPr>
        <a:xfrm>
          <a:off x="13131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72813</xdr:rowOff>
    </xdr:from>
    <xdr:to>
      <xdr:col>81</xdr:col>
      <xdr:colOff>95250</xdr:colOff>
      <xdr:row>18</xdr:row>
      <xdr:rowOff>2963</xdr:rowOff>
    </xdr:to>
    <xdr:sp macro="" textlink="">
      <xdr:nvSpPr>
        <xdr:cNvPr id="460" name="楕円 459"/>
        <xdr:cNvSpPr/>
      </xdr:nvSpPr>
      <xdr:spPr>
        <a:xfrm>
          <a:off x="16967200" y="298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140140</xdr:rowOff>
    </xdr:from>
    <xdr:ext cx="762000" cy="259045"/>
    <xdr:sp macro="" textlink="">
      <xdr:nvSpPr>
        <xdr:cNvPr id="461" name="将来負担の状況該当値テキスト"/>
        <xdr:cNvSpPr txBox="1"/>
      </xdr:nvSpPr>
      <xdr:spPr>
        <a:xfrm>
          <a:off x="17106900" y="288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43053</xdr:rowOff>
    </xdr:from>
    <xdr:to>
      <xdr:col>77</xdr:col>
      <xdr:colOff>95250</xdr:colOff>
      <xdr:row>17</xdr:row>
      <xdr:rowOff>144653</xdr:rowOff>
    </xdr:to>
    <xdr:sp macro="" textlink="">
      <xdr:nvSpPr>
        <xdr:cNvPr id="462" name="楕円 461"/>
        <xdr:cNvSpPr/>
      </xdr:nvSpPr>
      <xdr:spPr>
        <a:xfrm>
          <a:off x="16129000" y="295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129430</xdr:rowOff>
    </xdr:from>
    <xdr:ext cx="736600" cy="259045"/>
    <xdr:sp macro="" textlink="">
      <xdr:nvSpPr>
        <xdr:cNvPr id="463" name="テキスト ボックス 462"/>
        <xdr:cNvSpPr txBox="1"/>
      </xdr:nvSpPr>
      <xdr:spPr>
        <a:xfrm>
          <a:off x="15798800" y="30440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35264</xdr:rowOff>
    </xdr:from>
    <xdr:to>
      <xdr:col>73</xdr:col>
      <xdr:colOff>44450</xdr:colOff>
      <xdr:row>15</xdr:row>
      <xdr:rowOff>136864</xdr:rowOff>
    </xdr:to>
    <xdr:sp macro="" textlink="">
      <xdr:nvSpPr>
        <xdr:cNvPr id="464" name="楕円 463"/>
        <xdr:cNvSpPr/>
      </xdr:nvSpPr>
      <xdr:spPr>
        <a:xfrm>
          <a:off x="15240000" y="260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121641</xdr:rowOff>
    </xdr:from>
    <xdr:ext cx="762000" cy="259045"/>
    <xdr:sp macro="" textlink="">
      <xdr:nvSpPr>
        <xdr:cNvPr id="465" name="テキスト ボックス 464"/>
        <xdr:cNvSpPr txBox="1"/>
      </xdr:nvSpPr>
      <xdr:spPr>
        <a:xfrm>
          <a:off x="14909800" y="2693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90128</xdr:rowOff>
    </xdr:from>
    <xdr:to>
      <xdr:col>68</xdr:col>
      <xdr:colOff>203200</xdr:colOff>
      <xdr:row>21</xdr:row>
      <xdr:rowOff>20278</xdr:rowOff>
    </xdr:to>
    <xdr:sp macro="" textlink="">
      <xdr:nvSpPr>
        <xdr:cNvPr id="466" name="楕円 465"/>
        <xdr:cNvSpPr/>
      </xdr:nvSpPr>
      <xdr:spPr>
        <a:xfrm>
          <a:off x="14351000" y="351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5055</xdr:rowOff>
    </xdr:from>
    <xdr:ext cx="762000" cy="259045"/>
    <xdr:sp macro="" textlink="">
      <xdr:nvSpPr>
        <xdr:cNvPr id="467" name="テキスト ボックス 466"/>
        <xdr:cNvSpPr txBox="1"/>
      </xdr:nvSpPr>
      <xdr:spPr>
        <a:xfrm>
          <a:off x="14020800" y="360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136652</xdr:rowOff>
    </xdr:from>
    <xdr:to>
      <xdr:col>64</xdr:col>
      <xdr:colOff>152400</xdr:colOff>
      <xdr:row>22</xdr:row>
      <xdr:rowOff>66802</xdr:rowOff>
    </xdr:to>
    <xdr:sp macro="" textlink="">
      <xdr:nvSpPr>
        <xdr:cNvPr id="468" name="楕円 467"/>
        <xdr:cNvSpPr/>
      </xdr:nvSpPr>
      <xdr:spPr>
        <a:xfrm>
          <a:off x="13462000" y="373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51579</xdr:rowOff>
    </xdr:from>
    <xdr:ext cx="762000" cy="259045"/>
    <xdr:sp macro="" textlink="">
      <xdr:nvSpPr>
        <xdr:cNvPr id="469" name="テキスト ボックス 468"/>
        <xdr:cNvSpPr txBox="1"/>
      </xdr:nvSpPr>
      <xdr:spPr>
        <a:xfrm>
          <a:off x="13131800" y="3823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大阪府泉佐野市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99,661
97,689
56.51
68,578,567
68,063,997
135,712
23,556,856
62,555,299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83.0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会計年度任用職員制度の開始に伴い実質職員給全体では増加となったため、昨年度と比べて</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ポイント増加したものの、人員適正化等の取組により類似団体内平均値は下回っており、職員の給与水準を示すラスパイレス指数も類似団体内平均値を下回っている。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今後も中期財政運営方針及び定員適正化計画等に基づき、人件費の適正化に努める。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123190</xdr:rowOff>
    </xdr:from>
    <xdr:to>
      <xdr:col>24</xdr:col>
      <xdr:colOff>25400</xdr:colOff>
      <xdr:row>40</xdr:row>
      <xdr:rowOff>73660</xdr:rowOff>
    </xdr:to>
    <xdr:cxnSp macro="">
      <xdr:nvCxnSpPr>
        <xdr:cNvPr id="61" name="直線コネクタ 60"/>
        <xdr:cNvCxnSpPr/>
      </xdr:nvCxnSpPr>
      <xdr:spPr>
        <a:xfrm flipV="1">
          <a:off x="4826000" y="578104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38117</xdr:rowOff>
    </xdr:from>
    <xdr:ext cx="762000" cy="259045"/>
    <xdr:sp macro="" textlink="">
      <xdr:nvSpPr>
        <xdr:cNvPr id="64" name="人件費最大値テキスト"/>
        <xdr:cNvSpPr txBox="1"/>
      </xdr:nvSpPr>
      <xdr:spPr>
        <a:xfrm>
          <a:off x="4914900" y="552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123190</xdr:rowOff>
    </xdr:from>
    <xdr:to>
      <xdr:col>24</xdr:col>
      <xdr:colOff>114300</xdr:colOff>
      <xdr:row>33</xdr:row>
      <xdr:rowOff>123190</xdr:rowOff>
    </xdr:to>
    <xdr:cxnSp macro="">
      <xdr:nvCxnSpPr>
        <xdr:cNvPr id="65" name="直線コネクタ 64"/>
        <xdr:cNvCxnSpPr/>
      </xdr:nvCxnSpPr>
      <xdr:spPr>
        <a:xfrm>
          <a:off x="4737100" y="578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119380</xdr:rowOff>
    </xdr:from>
    <xdr:to>
      <xdr:col>24</xdr:col>
      <xdr:colOff>25400</xdr:colOff>
      <xdr:row>35</xdr:row>
      <xdr:rowOff>161290</xdr:rowOff>
    </xdr:to>
    <xdr:cxnSp macro="">
      <xdr:nvCxnSpPr>
        <xdr:cNvPr id="66" name="直線コネクタ 65"/>
        <xdr:cNvCxnSpPr/>
      </xdr:nvCxnSpPr>
      <xdr:spPr>
        <a:xfrm>
          <a:off x="3987800" y="5948680"/>
          <a:ext cx="8382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6367</xdr:rowOff>
    </xdr:from>
    <xdr:ext cx="762000" cy="259045"/>
    <xdr:sp macro="" textlink="">
      <xdr:nvSpPr>
        <xdr:cNvPr id="67" name="人件費平均値テキスト"/>
        <xdr:cNvSpPr txBox="1"/>
      </xdr:nvSpPr>
      <xdr:spPr>
        <a:xfrm>
          <a:off x="4914900" y="6350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68" name="フローチャート: 判断 67"/>
        <xdr:cNvSpPr/>
      </xdr:nvSpPr>
      <xdr:spPr>
        <a:xfrm>
          <a:off x="4775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119380</xdr:rowOff>
    </xdr:from>
    <xdr:to>
      <xdr:col>19</xdr:col>
      <xdr:colOff>187325</xdr:colOff>
      <xdr:row>34</xdr:row>
      <xdr:rowOff>149860</xdr:rowOff>
    </xdr:to>
    <xdr:cxnSp macro="">
      <xdr:nvCxnSpPr>
        <xdr:cNvPr id="69" name="直線コネクタ 68"/>
        <xdr:cNvCxnSpPr/>
      </xdr:nvCxnSpPr>
      <xdr:spPr>
        <a:xfrm flipV="1">
          <a:off x="3098800" y="59486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106680</xdr:rowOff>
    </xdr:from>
    <xdr:to>
      <xdr:col>20</xdr:col>
      <xdr:colOff>38100</xdr:colOff>
      <xdr:row>37</xdr:row>
      <xdr:rowOff>36830</xdr:rowOff>
    </xdr:to>
    <xdr:sp macro="" textlink="">
      <xdr:nvSpPr>
        <xdr:cNvPr id="70" name="フローチャート: 判断 69"/>
        <xdr:cNvSpPr/>
      </xdr:nvSpPr>
      <xdr:spPr>
        <a:xfrm>
          <a:off x="3937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21607</xdr:rowOff>
    </xdr:from>
    <xdr:ext cx="736600" cy="259045"/>
    <xdr:sp macro="" textlink="">
      <xdr:nvSpPr>
        <xdr:cNvPr id="71" name="テキスト ボックス 70"/>
        <xdr:cNvSpPr txBox="1"/>
      </xdr:nvSpPr>
      <xdr:spPr>
        <a:xfrm>
          <a:off x="3606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149860</xdr:rowOff>
    </xdr:from>
    <xdr:to>
      <xdr:col>15</xdr:col>
      <xdr:colOff>98425</xdr:colOff>
      <xdr:row>35</xdr:row>
      <xdr:rowOff>77470</xdr:rowOff>
    </xdr:to>
    <xdr:cxnSp macro="">
      <xdr:nvCxnSpPr>
        <xdr:cNvPr id="72" name="直線コネクタ 71"/>
        <xdr:cNvCxnSpPr/>
      </xdr:nvCxnSpPr>
      <xdr:spPr>
        <a:xfrm flipV="1">
          <a:off x="2209800" y="59791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121920</xdr:rowOff>
    </xdr:from>
    <xdr:to>
      <xdr:col>15</xdr:col>
      <xdr:colOff>149225</xdr:colOff>
      <xdr:row>37</xdr:row>
      <xdr:rowOff>52070</xdr:rowOff>
    </xdr:to>
    <xdr:sp macro="" textlink="">
      <xdr:nvSpPr>
        <xdr:cNvPr id="73" name="フローチャート: 判断 72"/>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36847</xdr:rowOff>
    </xdr:from>
    <xdr:ext cx="762000" cy="259045"/>
    <xdr:sp macro="" textlink="">
      <xdr:nvSpPr>
        <xdr:cNvPr id="74" name="テキスト ボックス 73"/>
        <xdr:cNvSpPr txBox="1"/>
      </xdr:nvSpPr>
      <xdr:spPr>
        <a:xfrm>
          <a:off x="2717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104140</xdr:rowOff>
    </xdr:from>
    <xdr:to>
      <xdr:col>11</xdr:col>
      <xdr:colOff>9525</xdr:colOff>
      <xdr:row>35</xdr:row>
      <xdr:rowOff>77470</xdr:rowOff>
    </xdr:to>
    <xdr:cxnSp macro="">
      <xdr:nvCxnSpPr>
        <xdr:cNvPr id="75" name="直線コネクタ 74"/>
        <xdr:cNvCxnSpPr/>
      </xdr:nvCxnSpPr>
      <xdr:spPr>
        <a:xfrm>
          <a:off x="1320800" y="593344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29227</xdr:rowOff>
    </xdr:from>
    <xdr:ext cx="762000" cy="259045"/>
    <xdr:sp macro="" textlink="">
      <xdr:nvSpPr>
        <xdr:cNvPr id="77" name="テキスト ボックス 76"/>
        <xdr:cNvSpPr txBox="1"/>
      </xdr:nvSpPr>
      <xdr:spPr>
        <a:xfrm>
          <a:off x="1828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78" name="フローチャート: 判断 77"/>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52087</xdr:rowOff>
    </xdr:from>
    <xdr:ext cx="762000" cy="259045"/>
    <xdr:sp macro="" textlink="">
      <xdr:nvSpPr>
        <xdr:cNvPr id="79" name="テキスト ボックス 78"/>
        <xdr:cNvSpPr txBox="1"/>
      </xdr:nvSpPr>
      <xdr:spPr>
        <a:xfrm>
          <a:off x="939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110490</xdr:rowOff>
    </xdr:from>
    <xdr:to>
      <xdr:col>24</xdr:col>
      <xdr:colOff>76200</xdr:colOff>
      <xdr:row>36</xdr:row>
      <xdr:rowOff>40640</xdr:rowOff>
    </xdr:to>
    <xdr:sp macro="" textlink="">
      <xdr:nvSpPr>
        <xdr:cNvPr id="85" name="楕円 84"/>
        <xdr:cNvSpPr/>
      </xdr:nvSpPr>
      <xdr:spPr>
        <a:xfrm>
          <a:off x="47752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127017</xdr:rowOff>
    </xdr:from>
    <xdr:ext cx="762000" cy="259045"/>
    <xdr:sp macro="" textlink="">
      <xdr:nvSpPr>
        <xdr:cNvPr id="86" name="人件費該当値テキスト"/>
        <xdr:cNvSpPr txBox="1"/>
      </xdr:nvSpPr>
      <xdr:spPr>
        <a:xfrm>
          <a:off x="4914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68580</xdr:rowOff>
    </xdr:from>
    <xdr:to>
      <xdr:col>20</xdr:col>
      <xdr:colOff>38100</xdr:colOff>
      <xdr:row>34</xdr:row>
      <xdr:rowOff>170180</xdr:rowOff>
    </xdr:to>
    <xdr:sp macro="" textlink="">
      <xdr:nvSpPr>
        <xdr:cNvPr id="87" name="楕円 86"/>
        <xdr:cNvSpPr/>
      </xdr:nvSpPr>
      <xdr:spPr>
        <a:xfrm>
          <a:off x="39370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8907</xdr:rowOff>
    </xdr:from>
    <xdr:ext cx="736600" cy="259045"/>
    <xdr:sp macro="" textlink="">
      <xdr:nvSpPr>
        <xdr:cNvPr id="88" name="テキスト ボックス 87"/>
        <xdr:cNvSpPr txBox="1"/>
      </xdr:nvSpPr>
      <xdr:spPr>
        <a:xfrm>
          <a:off x="3606800" y="566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99060</xdr:rowOff>
    </xdr:from>
    <xdr:to>
      <xdr:col>15</xdr:col>
      <xdr:colOff>149225</xdr:colOff>
      <xdr:row>35</xdr:row>
      <xdr:rowOff>29210</xdr:rowOff>
    </xdr:to>
    <xdr:sp macro="" textlink="">
      <xdr:nvSpPr>
        <xdr:cNvPr id="89" name="楕円 88"/>
        <xdr:cNvSpPr/>
      </xdr:nvSpPr>
      <xdr:spPr>
        <a:xfrm>
          <a:off x="3048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39387</xdr:rowOff>
    </xdr:from>
    <xdr:ext cx="762000" cy="259045"/>
    <xdr:sp macro="" textlink="">
      <xdr:nvSpPr>
        <xdr:cNvPr id="90" name="テキスト ボックス 89"/>
        <xdr:cNvSpPr txBox="1"/>
      </xdr:nvSpPr>
      <xdr:spPr>
        <a:xfrm>
          <a:off x="2717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26670</xdr:rowOff>
    </xdr:from>
    <xdr:to>
      <xdr:col>11</xdr:col>
      <xdr:colOff>60325</xdr:colOff>
      <xdr:row>35</xdr:row>
      <xdr:rowOff>128270</xdr:rowOff>
    </xdr:to>
    <xdr:sp macro="" textlink="">
      <xdr:nvSpPr>
        <xdr:cNvPr id="91" name="楕円 90"/>
        <xdr:cNvSpPr/>
      </xdr:nvSpPr>
      <xdr:spPr>
        <a:xfrm>
          <a:off x="2159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138447</xdr:rowOff>
    </xdr:from>
    <xdr:ext cx="762000" cy="259045"/>
    <xdr:sp macro="" textlink="">
      <xdr:nvSpPr>
        <xdr:cNvPr id="92" name="テキスト ボックス 91"/>
        <xdr:cNvSpPr txBox="1"/>
      </xdr:nvSpPr>
      <xdr:spPr>
        <a:xfrm>
          <a:off x="1828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53340</xdr:rowOff>
    </xdr:from>
    <xdr:to>
      <xdr:col>6</xdr:col>
      <xdr:colOff>171450</xdr:colOff>
      <xdr:row>34</xdr:row>
      <xdr:rowOff>154940</xdr:rowOff>
    </xdr:to>
    <xdr:sp macro="" textlink="">
      <xdr:nvSpPr>
        <xdr:cNvPr id="93" name="楕円 92"/>
        <xdr:cNvSpPr/>
      </xdr:nvSpPr>
      <xdr:spPr>
        <a:xfrm>
          <a:off x="1270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165117</xdr:rowOff>
    </xdr:from>
    <xdr:ext cx="762000" cy="259045"/>
    <xdr:sp macro="" textlink="">
      <xdr:nvSpPr>
        <xdr:cNvPr id="94" name="テキスト ボックス 93"/>
        <xdr:cNvSpPr txBox="1"/>
      </xdr:nvSpPr>
      <xdr:spPr>
        <a:xfrm>
          <a:off x="939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前年度並みで推移しているが、類似団体内平均値より高い水準であり、主な要因は各種業務の委託料である。今後も職員の定員削減に伴う事務委託の増加が見込まれるため、新たに発生する委託料について、特に注意を払いながら物件費全体の精査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4536</xdr:rowOff>
    </xdr:from>
    <xdr:to>
      <xdr:col>82</xdr:col>
      <xdr:colOff>107950</xdr:colOff>
      <xdr:row>21</xdr:row>
      <xdr:rowOff>58964</xdr:rowOff>
    </xdr:to>
    <xdr:cxnSp macro="">
      <xdr:nvCxnSpPr>
        <xdr:cNvPr id="124" name="直線コネクタ 123"/>
        <xdr:cNvCxnSpPr/>
      </xdr:nvCxnSpPr>
      <xdr:spPr>
        <a:xfrm flipV="1">
          <a:off x="16510000" y="2233386"/>
          <a:ext cx="0" cy="1426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31041</xdr:rowOff>
    </xdr:from>
    <xdr:ext cx="762000" cy="259045"/>
    <xdr:sp macro="" textlink="">
      <xdr:nvSpPr>
        <xdr:cNvPr id="125" name="物件費最小値テキスト"/>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58964</xdr:rowOff>
    </xdr:from>
    <xdr:to>
      <xdr:col>82</xdr:col>
      <xdr:colOff>196850</xdr:colOff>
      <xdr:row>21</xdr:row>
      <xdr:rowOff>58964</xdr:rowOff>
    </xdr:to>
    <xdr:cxnSp macro="">
      <xdr:nvCxnSpPr>
        <xdr:cNvPr id="126" name="直線コネクタ 125"/>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90913</xdr:rowOff>
    </xdr:from>
    <xdr:ext cx="762000" cy="259045"/>
    <xdr:sp macro="" textlink="">
      <xdr:nvSpPr>
        <xdr:cNvPr id="127" name="物件費最大値テキスト"/>
        <xdr:cNvSpPr txBox="1"/>
      </xdr:nvSpPr>
      <xdr:spPr>
        <a:xfrm>
          <a:off x="16598900" y="1976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4536</xdr:rowOff>
    </xdr:from>
    <xdr:to>
      <xdr:col>82</xdr:col>
      <xdr:colOff>196850</xdr:colOff>
      <xdr:row>13</xdr:row>
      <xdr:rowOff>4536</xdr:rowOff>
    </xdr:to>
    <xdr:cxnSp macro="">
      <xdr:nvCxnSpPr>
        <xdr:cNvPr id="128" name="直線コネクタ 127"/>
        <xdr:cNvCxnSpPr/>
      </xdr:nvCxnSpPr>
      <xdr:spPr>
        <a:xfrm>
          <a:off x="16421100" y="2233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137886</xdr:rowOff>
    </xdr:from>
    <xdr:to>
      <xdr:col>82</xdr:col>
      <xdr:colOff>107950</xdr:colOff>
      <xdr:row>18</xdr:row>
      <xdr:rowOff>137886</xdr:rowOff>
    </xdr:to>
    <xdr:cxnSp macro="">
      <xdr:nvCxnSpPr>
        <xdr:cNvPr id="129" name="直線コネクタ 128"/>
        <xdr:cNvCxnSpPr/>
      </xdr:nvCxnSpPr>
      <xdr:spPr>
        <a:xfrm>
          <a:off x="15671800" y="32239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35577</xdr:rowOff>
    </xdr:from>
    <xdr:ext cx="762000" cy="259045"/>
    <xdr:sp macro="" textlink="">
      <xdr:nvSpPr>
        <xdr:cNvPr id="130" name="物件費平均値テキスト"/>
        <xdr:cNvSpPr txBox="1"/>
      </xdr:nvSpPr>
      <xdr:spPr>
        <a:xfrm>
          <a:off x="16598900" y="2778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31" name="フローチャート: 判断 130"/>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124279</xdr:rowOff>
    </xdr:from>
    <xdr:to>
      <xdr:col>78</xdr:col>
      <xdr:colOff>69850</xdr:colOff>
      <xdr:row>18</xdr:row>
      <xdr:rowOff>137886</xdr:rowOff>
    </xdr:to>
    <xdr:cxnSp macro="">
      <xdr:nvCxnSpPr>
        <xdr:cNvPr id="132" name="直線コネクタ 131"/>
        <xdr:cNvCxnSpPr/>
      </xdr:nvCxnSpPr>
      <xdr:spPr>
        <a:xfrm>
          <a:off x="14782800" y="3038929"/>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117021</xdr:rowOff>
    </xdr:from>
    <xdr:to>
      <xdr:col>78</xdr:col>
      <xdr:colOff>120650</xdr:colOff>
      <xdr:row>18</xdr:row>
      <xdr:rowOff>47171</xdr:rowOff>
    </xdr:to>
    <xdr:sp macro="" textlink="">
      <xdr:nvSpPr>
        <xdr:cNvPr id="133" name="フローチャート: 判断 132"/>
        <xdr:cNvSpPr/>
      </xdr:nvSpPr>
      <xdr:spPr>
        <a:xfrm>
          <a:off x="15621000" y="303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57348</xdr:rowOff>
    </xdr:from>
    <xdr:ext cx="736600" cy="259045"/>
    <xdr:sp macro="" textlink="">
      <xdr:nvSpPr>
        <xdr:cNvPr id="134" name="テキスト ボックス 133"/>
        <xdr:cNvSpPr txBox="1"/>
      </xdr:nvSpPr>
      <xdr:spPr>
        <a:xfrm>
          <a:off x="15290800" y="2800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124279</xdr:rowOff>
    </xdr:from>
    <xdr:to>
      <xdr:col>73</xdr:col>
      <xdr:colOff>180975</xdr:colOff>
      <xdr:row>18</xdr:row>
      <xdr:rowOff>7257</xdr:rowOff>
    </xdr:to>
    <xdr:cxnSp macro="">
      <xdr:nvCxnSpPr>
        <xdr:cNvPr id="135" name="直線コネクタ 134"/>
        <xdr:cNvCxnSpPr/>
      </xdr:nvCxnSpPr>
      <xdr:spPr>
        <a:xfrm flipV="1">
          <a:off x="13893800" y="3038929"/>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95250</xdr:rowOff>
    </xdr:from>
    <xdr:to>
      <xdr:col>74</xdr:col>
      <xdr:colOff>31750</xdr:colOff>
      <xdr:row>18</xdr:row>
      <xdr:rowOff>25400</xdr:rowOff>
    </xdr:to>
    <xdr:sp macro="" textlink="">
      <xdr:nvSpPr>
        <xdr:cNvPr id="136" name="フローチャート: 判断 135"/>
        <xdr:cNvSpPr/>
      </xdr:nvSpPr>
      <xdr:spPr>
        <a:xfrm>
          <a:off x="14732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10177</xdr:rowOff>
    </xdr:from>
    <xdr:ext cx="762000" cy="259045"/>
    <xdr:sp macro="" textlink="">
      <xdr:nvSpPr>
        <xdr:cNvPr id="137" name="テキスト ボックス 136"/>
        <xdr:cNvSpPr txBox="1"/>
      </xdr:nvSpPr>
      <xdr:spPr>
        <a:xfrm>
          <a:off x="14401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26307</xdr:rowOff>
    </xdr:from>
    <xdr:to>
      <xdr:col>69</xdr:col>
      <xdr:colOff>92075</xdr:colOff>
      <xdr:row>18</xdr:row>
      <xdr:rowOff>7257</xdr:rowOff>
    </xdr:to>
    <xdr:cxnSp macro="">
      <xdr:nvCxnSpPr>
        <xdr:cNvPr id="138" name="直線コネクタ 137"/>
        <xdr:cNvCxnSpPr/>
      </xdr:nvCxnSpPr>
      <xdr:spPr>
        <a:xfrm>
          <a:off x="13004800" y="2940957"/>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62593</xdr:rowOff>
    </xdr:from>
    <xdr:to>
      <xdr:col>69</xdr:col>
      <xdr:colOff>142875</xdr:colOff>
      <xdr:row>17</xdr:row>
      <xdr:rowOff>164193</xdr:rowOff>
    </xdr:to>
    <xdr:sp macro="" textlink="">
      <xdr:nvSpPr>
        <xdr:cNvPr id="139" name="フローチャート: 判断 138"/>
        <xdr:cNvSpPr/>
      </xdr:nvSpPr>
      <xdr:spPr>
        <a:xfrm>
          <a:off x="13843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2920</xdr:rowOff>
    </xdr:from>
    <xdr:ext cx="762000" cy="259045"/>
    <xdr:sp macro="" textlink="">
      <xdr:nvSpPr>
        <xdr:cNvPr id="140" name="テキスト ボックス 139"/>
        <xdr:cNvSpPr txBox="1"/>
      </xdr:nvSpPr>
      <xdr:spPr>
        <a:xfrm>
          <a:off x="13512800" y="274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40821</xdr:rowOff>
    </xdr:from>
    <xdr:to>
      <xdr:col>65</xdr:col>
      <xdr:colOff>53975</xdr:colOff>
      <xdr:row>17</xdr:row>
      <xdr:rowOff>142421</xdr:rowOff>
    </xdr:to>
    <xdr:sp macro="" textlink="">
      <xdr:nvSpPr>
        <xdr:cNvPr id="141" name="フローチャート: 判断 140"/>
        <xdr:cNvSpPr/>
      </xdr:nvSpPr>
      <xdr:spPr>
        <a:xfrm>
          <a:off x="12954000" y="29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127198</xdr:rowOff>
    </xdr:from>
    <xdr:ext cx="762000" cy="259045"/>
    <xdr:sp macro="" textlink="">
      <xdr:nvSpPr>
        <xdr:cNvPr id="142" name="テキスト ボックス 141"/>
        <xdr:cNvSpPr txBox="1"/>
      </xdr:nvSpPr>
      <xdr:spPr>
        <a:xfrm>
          <a:off x="12623800" y="304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87086</xdr:rowOff>
    </xdr:from>
    <xdr:to>
      <xdr:col>82</xdr:col>
      <xdr:colOff>158750</xdr:colOff>
      <xdr:row>19</xdr:row>
      <xdr:rowOff>17236</xdr:rowOff>
    </xdr:to>
    <xdr:sp macro="" textlink="">
      <xdr:nvSpPr>
        <xdr:cNvPr id="148" name="楕円 147"/>
        <xdr:cNvSpPr/>
      </xdr:nvSpPr>
      <xdr:spPr>
        <a:xfrm>
          <a:off x="16459200" y="317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59163</xdr:rowOff>
    </xdr:from>
    <xdr:ext cx="762000" cy="259045"/>
    <xdr:sp macro="" textlink="">
      <xdr:nvSpPr>
        <xdr:cNvPr id="149" name="物件費該当値テキスト"/>
        <xdr:cNvSpPr txBox="1"/>
      </xdr:nvSpPr>
      <xdr:spPr>
        <a:xfrm>
          <a:off x="16598900" y="3145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87086</xdr:rowOff>
    </xdr:from>
    <xdr:to>
      <xdr:col>78</xdr:col>
      <xdr:colOff>120650</xdr:colOff>
      <xdr:row>19</xdr:row>
      <xdr:rowOff>17236</xdr:rowOff>
    </xdr:to>
    <xdr:sp macro="" textlink="">
      <xdr:nvSpPr>
        <xdr:cNvPr id="150" name="楕円 149"/>
        <xdr:cNvSpPr/>
      </xdr:nvSpPr>
      <xdr:spPr>
        <a:xfrm>
          <a:off x="15621000" y="317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2013</xdr:rowOff>
    </xdr:from>
    <xdr:ext cx="736600" cy="259045"/>
    <xdr:sp macro="" textlink="">
      <xdr:nvSpPr>
        <xdr:cNvPr id="151" name="テキスト ボックス 150"/>
        <xdr:cNvSpPr txBox="1"/>
      </xdr:nvSpPr>
      <xdr:spPr>
        <a:xfrm>
          <a:off x="15290800" y="3259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73479</xdr:rowOff>
    </xdr:from>
    <xdr:to>
      <xdr:col>74</xdr:col>
      <xdr:colOff>31750</xdr:colOff>
      <xdr:row>18</xdr:row>
      <xdr:rowOff>3629</xdr:rowOff>
    </xdr:to>
    <xdr:sp macro="" textlink="">
      <xdr:nvSpPr>
        <xdr:cNvPr id="152" name="楕円 151"/>
        <xdr:cNvSpPr/>
      </xdr:nvSpPr>
      <xdr:spPr>
        <a:xfrm>
          <a:off x="14732000" y="29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13806</xdr:rowOff>
    </xdr:from>
    <xdr:ext cx="762000" cy="259045"/>
    <xdr:sp macro="" textlink="">
      <xdr:nvSpPr>
        <xdr:cNvPr id="153" name="テキスト ボックス 152"/>
        <xdr:cNvSpPr txBox="1"/>
      </xdr:nvSpPr>
      <xdr:spPr>
        <a:xfrm>
          <a:off x="14401800" y="2757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127907</xdr:rowOff>
    </xdr:from>
    <xdr:to>
      <xdr:col>69</xdr:col>
      <xdr:colOff>142875</xdr:colOff>
      <xdr:row>18</xdr:row>
      <xdr:rowOff>58057</xdr:rowOff>
    </xdr:to>
    <xdr:sp macro="" textlink="">
      <xdr:nvSpPr>
        <xdr:cNvPr id="154" name="楕円 153"/>
        <xdr:cNvSpPr/>
      </xdr:nvSpPr>
      <xdr:spPr>
        <a:xfrm>
          <a:off x="13843000" y="304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42834</xdr:rowOff>
    </xdr:from>
    <xdr:ext cx="762000" cy="259045"/>
    <xdr:sp macro="" textlink="">
      <xdr:nvSpPr>
        <xdr:cNvPr id="155" name="テキスト ボックス 154"/>
        <xdr:cNvSpPr txBox="1"/>
      </xdr:nvSpPr>
      <xdr:spPr>
        <a:xfrm>
          <a:off x="13512800" y="312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146957</xdr:rowOff>
    </xdr:from>
    <xdr:to>
      <xdr:col>65</xdr:col>
      <xdr:colOff>53975</xdr:colOff>
      <xdr:row>17</xdr:row>
      <xdr:rowOff>77107</xdr:rowOff>
    </xdr:to>
    <xdr:sp macro="" textlink="">
      <xdr:nvSpPr>
        <xdr:cNvPr id="156" name="楕円 155"/>
        <xdr:cNvSpPr/>
      </xdr:nvSpPr>
      <xdr:spPr>
        <a:xfrm>
          <a:off x="129540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87284</xdr:rowOff>
    </xdr:from>
    <xdr:ext cx="762000" cy="259045"/>
    <xdr:sp macro="" textlink="">
      <xdr:nvSpPr>
        <xdr:cNvPr id="157" name="テキスト ボックス 156"/>
        <xdr:cNvSpPr txBox="1"/>
      </xdr:nvSpPr>
      <xdr:spPr>
        <a:xfrm>
          <a:off x="12623800" y="265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障害者福祉に係る扶助費が増加したことなどにより、前年度比</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ポイント増加。類似団体内平均値を若干下回る水準であるが、各種扶助費の支給については、今後も増加すると見込まれるため、適正化に努めていく。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60</xdr:row>
      <xdr:rowOff>154215</xdr:rowOff>
    </xdr:to>
    <xdr:cxnSp macro="">
      <xdr:nvCxnSpPr>
        <xdr:cNvPr id="187" name="直線コネクタ 186"/>
        <xdr:cNvCxnSpPr/>
      </xdr:nvCxnSpPr>
      <xdr:spPr>
        <a:xfrm flipV="1">
          <a:off x="4826000" y="9058728"/>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126292</xdr:rowOff>
    </xdr:from>
    <xdr:ext cx="762000" cy="259045"/>
    <xdr:sp macro="" textlink="">
      <xdr:nvSpPr>
        <xdr:cNvPr id="188" name="扶助費最小値テキスト"/>
        <xdr:cNvSpPr txBox="1"/>
      </xdr:nvSpPr>
      <xdr:spPr>
        <a:xfrm>
          <a:off x="4914900" y="1041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154215</xdr:rowOff>
    </xdr:from>
    <xdr:to>
      <xdr:col>24</xdr:col>
      <xdr:colOff>114300</xdr:colOff>
      <xdr:row>60</xdr:row>
      <xdr:rowOff>154215</xdr:rowOff>
    </xdr:to>
    <xdr:cxnSp macro="">
      <xdr:nvCxnSpPr>
        <xdr:cNvPr id="189" name="直線コネクタ 188"/>
        <xdr:cNvCxnSpPr/>
      </xdr:nvCxnSpPr>
      <xdr:spPr>
        <a:xfrm>
          <a:off x="4737100" y="1044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90"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91" name="直線コネクタ 190"/>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170543</xdr:rowOff>
    </xdr:from>
    <xdr:to>
      <xdr:col>24</xdr:col>
      <xdr:colOff>25400</xdr:colOff>
      <xdr:row>55</xdr:row>
      <xdr:rowOff>64407</xdr:rowOff>
    </xdr:to>
    <xdr:cxnSp macro="">
      <xdr:nvCxnSpPr>
        <xdr:cNvPr id="192" name="直線コネクタ 191"/>
        <xdr:cNvCxnSpPr/>
      </xdr:nvCxnSpPr>
      <xdr:spPr>
        <a:xfrm>
          <a:off x="3987800" y="94288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29227</xdr:rowOff>
    </xdr:from>
    <xdr:ext cx="762000" cy="259045"/>
    <xdr:sp macro="" textlink="">
      <xdr:nvSpPr>
        <xdr:cNvPr id="193" name="扶助費平均値テキスト"/>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94" name="フローチャート: 判断 193"/>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170543</xdr:rowOff>
    </xdr:from>
    <xdr:to>
      <xdr:col>19</xdr:col>
      <xdr:colOff>187325</xdr:colOff>
      <xdr:row>55</xdr:row>
      <xdr:rowOff>20865</xdr:rowOff>
    </xdr:to>
    <xdr:cxnSp macro="">
      <xdr:nvCxnSpPr>
        <xdr:cNvPr id="195" name="直線コネクタ 194"/>
        <xdr:cNvCxnSpPr/>
      </xdr:nvCxnSpPr>
      <xdr:spPr>
        <a:xfrm flipV="1">
          <a:off x="3098800" y="94288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144235</xdr:rowOff>
    </xdr:from>
    <xdr:to>
      <xdr:col>20</xdr:col>
      <xdr:colOff>38100</xdr:colOff>
      <xdr:row>56</xdr:row>
      <xdr:rowOff>74385</xdr:rowOff>
    </xdr:to>
    <xdr:sp macro="" textlink="">
      <xdr:nvSpPr>
        <xdr:cNvPr id="196" name="フローチャート: 判断 195"/>
        <xdr:cNvSpPr/>
      </xdr:nvSpPr>
      <xdr:spPr>
        <a:xfrm>
          <a:off x="3937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59162</xdr:rowOff>
    </xdr:from>
    <xdr:ext cx="736600" cy="259045"/>
    <xdr:sp macro="" textlink="">
      <xdr:nvSpPr>
        <xdr:cNvPr id="197" name="テキスト ボックス 196"/>
        <xdr:cNvSpPr txBox="1"/>
      </xdr:nvSpPr>
      <xdr:spPr>
        <a:xfrm>
          <a:off x="3606800" y="9660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20865</xdr:rowOff>
    </xdr:from>
    <xdr:to>
      <xdr:col>15</xdr:col>
      <xdr:colOff>98425</xdr:colOff>
      <xdr:row>55</xdr:row>
      <xdr:rowOff>75293</xdr:rowOff>
    </xdr:to>
    <xdr:cxnSp macro="">
      <xdr:nvCxnSpPr>
        <xdr:cNvPr id="198" name="直線コネクタ 197"/>
        <xdr:cNvCxnSpPr/>
      </xdr:nvCxnSpPr>
      <xdr:spPr>
        <a:xfrm flipV="1">
          <a:off x="2209800" y="9450615"/>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89807</xdr:rowOff>
    </xdr:from>
    <xdr:to>
      <xdr:col>15</xdr:col>
      <xdr:colOff>149225</xdr:colOff>
      <xdr:row>56</xdr:row>
      <xdr:rowOff>19957</xdr:rowOff>
    </xdr:to>
    <xdr:sp macro="" textlink="">
      <xdr:nvSpPr>
        <xdr:cNvPr id="199" name="フローチャート: 判断 198"/>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4734</xdr:rowOff>
    </xdr:from>
    <xdr:ext cx="762000" cy="259045"/>
    <xdr:sp macro="" textlink="">
      <xdr:nvSpPr>
        <xdr:cNvPr id="200" name="テキスト ボックス 199"/>
        <xdr:cNvSpPr txBox="1"/>
      </xdr:nvSpPr>
      <xdr:spPr>
        <a:xfrm>
          <a:off x="2717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29028</xdr:rowOff>
    </xdr:from>
    <xdr:to>
      <xdr:col>11</xdr:col>
      <xdr:colOff>9525</xdr:colOff>
      <xdr:row>55</xdr:row>
      <xdr:rowOff>75293</xdr:rowOff>
    </xdr:to>
    <xdr:cxnSp macro="">
      <xdr:nvCxnSpPr>
        <xdr:cNvPr id="201" name="直線コネクタ 200"/>
        <xdr:cNvCxnSpPr/>
      </xdr:nvCxnSpPr>
      <xdr:spPr>
        <a:xfrm>
          <a:off x="1320800" y="9287328"/>
          <a:ext cx="889000" cy="2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68035</xdr:rowOff>
    </xdr:from>
    <xdr:to>
      <xdr:col>11</xdr:col>
      <xdr:colOff>60325</xdr:colOff>
      <xdr:row>55</xdr:row>
      <xdr:rowOff>169635</xdr:rowOff>
    </xdr:to>
    <xdr:sp macro="" textlink="">
      <xdr:nvSpPr>
        <xdr:cNvPr id="202" name="フローチャート: 判断 201"/>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154412</xdr:rowOff>
    </xdr:from>
    <xdr:ext cx="762000" cy="259045"/>
    <xdr:sp macro="" textlink="">
      <xdr:nvSpPr>
        <xdr:cNvPr id="203" name="テキスト ボックス 202"/>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13607</xdr:rowOff>
    </xdr:from>
    <xdr:to>
      <xdr:col>6</xdr:col>
      <xdr:colOff>171450</xdr:colOff>
      <xdr:row>55</xdr:row>
      <xdr:rowOff>115207</xdr:rowOff>
    </xdr:to>
    <xdr:sp macro="" textlink="">
      <xdr:nvSpPr>
        <xdr:cNvPr id="204" name="フローチャート: 判断 203"/>
        <xdr:cNvSpPr/>
      </xdr:nvSpPr>
      <xdr:spPr>
        <a:xfrm>
          <a:off x="1270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99984</xdr:rowOff>
    </xdr:from>
    <xdr:ext cx="762000" cy="259045"/>
    <xdr:sp macro="" textlink="">
      <xdr:nvSpPr>
        <xdr:cNvPr id="205" name="テキスト ボックス 204"/>
        <xdr:cNvSpPr txBox="1"/>
      </xdr:nvSpPr>
      <xdr:spPr>
        <a:xfrm>
          <a:off x="939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13607</xdr:rowOff>
    </xdr:from>
    <xdr:to>
      <xdr:col>24</xdr:col>
      <xdr:colOff>76200</xdr:colOff>
      <xdr:row>55</xdr:row>
      <xdr:rowOff>115207</xdr:rowOff>
    </xdr:to>
    <xdr:sp macro="" textlink="">
      <xdr:nvSpPr>
        <xdr:cNvPr id="211" name="楕円 210"/>
        <xdr:cNvSpPr/>
      </xdr:nvSpPr>
      <xdr:spPr>
        <a:xfrm>
          <a:off x="47752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30134</xdr:rowOff>
    </xdr:from>
    <xdr:ext cx="762000" cy="259045"/>
    <xdr:sp macro="" textlink="">
      <xdr:nvSpPr>
        <xdr:cNvPr id="212" name="扶助費該当値テキスト"/>
        <xdr:cNvSpPr txBox="1"/>
      </xdr:nvSpPr>
      <xdr:spPr>
        <a:xfrm>
          <a:off x="49149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119743</xdr:rowOff>
    </xdr:from>
    <xdr:to>
      <xdr:col>20</xdr:col>
      <xdr:colOff>38100</xdr:colOff>
      <xdr:row>55</xdr:row>
      <xdr:rowOff>49893</xdr:rowOff>
    </xdr:to>
    <xdr:sp macro="" textlink="">
      <xdr:nvSpPr>
        <xdr:cNvPr id="213" name="楕円 212"/>
        <xdr:cNvSpPr/>
      </xdr:nvSpPr>
      <xdr:spPr>
        <a:xfrm>
          <a:off x="39370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60070</xdr:rowOff>
    </xdr:from>
    <xdr:ext cx="736600" cy="259045"/>
    <xdr:sp macro="" textlink="">
      <xdr:nvSpPr>
        <xdr:cNvPr id="214" name="テキスト ボックス 213"/>
        <xdr:cNvSpPr txBox="1"/>
      </xdr:nvSpPr>
      <xdr:spPr>
        <a:xfrm>
          <a:off x="3606800" y="914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141515</xdr:rowOff>
    </xdr:from>
    <xdr:to>
      <xdr:col>15</xdr:col>
      <xdr:colOff>149225</xdr:colOff>
      <xdr:row>55</xdr:row>
      <xdr:rowOff>71665</xdr:rowOff>
    </xdr:to>
    <xdr:sp macro="" textlink="">
      <xdr:nvSpPr>
        <xdr:cNvPr id="215" name="楕円 214"/>
        <xdr:cNvSpPr/>
      </xdr:nvSpPr>
      <xdr:spPr>
        <a:xfrm>
          <a:off x="3048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81842</xdr:rowOff>
    </xdr:from>
    <xdr:ext cx="762000" cy="259045"/>
    <xdr:sp macro="" textlink="">
      <xdr:nvSpPr>
        <xdr:cNvPr id="216" name="テキスト ボックス 215"/>
        <xdr:cNvSpPr txBox="1"/>
      </xdr:nvSpPr>
      <xdr:spPr>
        <a:xfrm>
          <a:off x="2717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24493</xdr:rowOff>
    </xdr:from>
    <xdr:to>
      <xdr:col>11</xdr:col>
      <xdr:colOff>60325</xdr:colOff>
      <xdr:row>55</xdr:row>
      <xdr:rowOff>126093</xdr:rowOff>
    </xdr:to>
    <xdr:sp macro="" textlink="">
      <xdr:nvSpPr>
        <xdr:cNvPr id="217" name="楕円 216"/>
        <xdr:cNvSpPr/>
      </xdr:nvSpPr>
      <xdr:spPr>
        <a:xfrm>
          <a:off x="2159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136270</xdr:rowOff>
    </xdr:from>
    <xdr:ext cx="762000" cy="259045"/>
    <xdr:sp macro="" textlink="">
      <xdr:nvSpPr>
        <xdr:cNvPr id="218" name="テキスト ボックス 217"/>
        <xdr:cNvSpPr txBox="1"/>
      </xdr:nvSpPr>
      <xdr:spPr>
        <a:xfrm>
          <a:off x="1828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149678</xdr:rowOff>
    </xdr:from>
    <xdr:to>
      <xdr:col>6</xdr:col>
      <xdr:colOff>171450</xdr:colOff>
      <xdr:row>54</xdr:row>
      <xdr:rowOff>79828</xdr:rowOff>
    </xdr:to>
    <xdr:sp macro="" textlink="">
      <xdr:nvSpPr>
        <xdr:cNvPr id="219" name="楕円 218"/>
        <xdr:cNvSpPr/>
      </xdr:nvSpPr>
      <xdr:spPr>
        <a:xfrm>
          <a:off x="1270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90005</xdr:rowOff>
    </xdr:from>
    <xdr:ext cx="762000" cy="259045"/>
    <xdr:sp macro="" textlink="">
      <xdr:nvSpPr>
        <xdr:cNvPr id="220" name="テキスト ボックス 219"/>
        <xdr:cNvSpPr txBox="1"/>
      </xdr:nvSpPr>
      <xdr:spPr>
        <a:xfrm>
          <a:off x="939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類似団体内平均値と比較して高い水準となっているものの、繰出金の減により昨年度と比べて</a:t>
          </a:r>
          <a:r>
            <a:rPr kumimoji="1" lang="en-US" altLang="ja-JP" sz="1300" baseline="0">
              <a:latin typeface="ＭＳ Ｐゴシック" panose="020B0600070205080204" pitchFamily="50" charset="-128"/>
              <a:ea typeface="ＭＳ Ｐゴシック" panose="020B0600070205080204" pitchFamily="50" charset="-128"/>
            </a:rPr>
            <a:t>3.6</a:t>
          </a:r>
          <a:r>
            <a:rPr kumimoji="1" lang="ja-JP" altLang="en-US" sz="1300" baseline="0">
              <a:latin typeface="ＭＳ Ｐゴシック" panose="020B0600070205080204" pitchFamily="50" charset="-128"/>
              <a:ea typeface="ＭＳ Ｐゴシック" panose="020B0600070205080204" pitchFamily="50" charset="-128"/>
            </a:rPr>
            <a:t>ポイント改善している。これは、空港対岸の「りんくうタウン」の造成に関して進めた雨水整備に対する下水道事業への繰出金が減少したことによるものである。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下水道事業は令和</a:t>
          </a:r>
          <a:r>
            <a:rPr kumimoji="1" lang="en-US" altLang="ja-JP" sz="1300" baseline="0">
              <a:latin typeface="ＭＳ Ｐゴシック" panose="020B0600070205080204" pitchFamily="50" charset="-128"/>
              <a:ea typeface="ＭＳ Ｐゴシック" panose="020B0600070205080204" pitchFamily="50" charset="-128"/>
            </a:rPr>
            <a:t>2</a:t>
          </a:r>
          <a:r>
            <a:rPr kumimoji="1" lang="ja-JP" altLang="en-US" sz="1300" baseline="0">
              <a:latin typeface="ＭＳ Ｐゴシック" panose="020B0600070205080204" pitchFamily="50" charset="-128"/>
              <a:ea typeface="ＭＳ Ｐゴシック" panose="020B0600070205080204" pitchFamily="50" charset="-128"/>
            </a:rPr>
            <a:t>年度より法適化となることから、繰出金が減少し、補助費等が増加したものである。</a:t>
          </a:r>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80735</xdr:rowOff>
    </xdr:from>
    <xdr:to>
      <xdr:col>82</xdr:col>
      <xdr:colOff>107950</xdr:colOff>
      <xdr:row>61</xdr:row>
      <xdr:rowOff>80735</xdr:rowOff>
    </xdr:to>
    <xdr:cxnSp macro="">
      <xdr:nvCxnSpPr>
        <xdr:cNvPr id="250" name="直線コネクタ 249"/>
        <xdr:cNvCxnSpPr/>
      </xdr:nvCxnSpPr>
      <xdr:spPr>
        <a:xfrm flipV="1">
          <a:off x="16510000" y="916758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52812</xdr:rowOff>
    </xdr:from>
    <xdr:ext cx="762000" cy="259045"/>
    <xdr:sp macro="" textlink="">
      <xdr:nvSpPr>
        <xdr:cNvPr id="251" name="その他最小値テキスト"/>
        <xdr:cNvSpPr txBox="1"/>
      </xdr:nvSpPr>
      <xdr:spPr>
        <a:xfrm>
          <a:off x="16598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80735</xdr:rowOff>
    </xdr:from>
    <xdr:to>
      <xdr:col>82</xdr:col>
      <xdr:colOff>196850</xdr:colOff>
      <xdr:row>61</xdr:row>
      <xdr:rowOff>80735</xdr:rowOff>
    </xdr:to>
    <xdr:cxnSp macro="">
      <xdr:nvCxnSpPr>
        <xdr:cNvPr id="252" name="直線コネクタ 251"/>
        <xdr:cNvCxnSpPr/>
      </xdr:nvCxnSpPr>
      <xdr:spPr>
        <a:xfrm>
          <a:off x="16421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167112</xdr:rowOff>
    </xdr:from>
    <xdr:ext cx="762000" cy="259045"/>
    <xdr:sp macro="" textlink="">
      <xdr:nvSpPr>
        <xdr:cNvPr id="253" name="その他最大値テキスト"/>
        <xdr:cNvSpPr txBox="1"/>
      </xdr:nvSpPr>
      <xdr:spPr>
        <a:xfrm>
          <a:off x="16598900" y="891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80735</xdr:rowOff>
    </xdr:from>
    <xdr:to>
      <xdr:col>82</xdr:col>
      <xdr:colOff>196850</xdr:colOff>
      <xdr:row>53</xdr:row>
      <xdr:rowOff>80735</xdr:rowOff>
    </xdr:to>
    <xdr:cxnSp macro="">
      <xdr:nvCxnSpPr>
        <xdr:cNvPr id="254" name="直線コネクタ 253"/>
        <xdr:cNvCxnSpPr/>
      </xdr:nvCxnSpPr>
      <xdr:spPr>
        <a:xfrm>
          <a:off x="16421100" y="916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18143</xdr:rowOff>
    </xdr:from>
    <xdr:to>
      <xdr:col>82</xdr:col>
      <xdr:colOff>107950</xdr:colOff>
      <xdr:row>60</xdr:row>
      <xdr:rowOff>67128</xdr:rowOff>
    </xdr:to>
    <xdr:cxnSp macro="">
      <xdr:nvCxnSpPr>
        <xdr:cNvPr id="255" name="直線コネクタ 254"/>
        <xdr:cNvCxnSpPr/>
      </xdr:nvCxnSpPr>
      <xdr:spPr>
        <a:xfrm flipV="1">
          <a:off x="15671800" y="9962243"/>
          <a:ext cx="838200" cy="39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35577</xdr:rowOff>
    </xdr:from>
    <xdr:ext cx="762000" cy="259045"/>
    <xdr:sp macro="" textlink="">
      <xdr:nvSpPr>
        <xdr:cNvPr id="256" name="その他平均値テキスト"/>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7" name="フローチャート: 判断 256"/>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34472</xdr:rowOff>
    </xdr:from>
    <xdr:to>
      <xdr:col>78</xdr:col>
      <xdr:colOff>69850</xdr:colOff>
      <xdr:row>60</xdr:row>
      <xdr:rowOff>67128</xdr:rowOff>
    </xdr:to>
    <xdr:cxnSp macro="">
      <xdr:nvCxnSpPr>
        <xdr:cNvPr id="258" name="直線コネクタ 257"/>
        <xdr:cNvCxnSpPr/>
      </xdr:nvCxnSpPr>
      <xdr:spPr>
        <a:xfrm>
          <a:off x="14782800" y="103214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106135</xdr:rowOff>
    </xdr:from>
    <xdr:to>
      <xdr:col>78</xdr:col>
      <xdr:colOff>120650</xdr:colOff>
      <xdr:row>58</xdr:row>
      <xdr:rowOff>36285</xdr:rowOff>
    </xdr:to>
    <xdr:sp macro="" textlink="">
      <xdr:nvSpPr>
        <xdr:cNvPr id="259" name="フローチャート: 判断 258"/>
        <xdr:cNvSpPr/>
      </xdr:nvSpPr>
      <xdr:spPr>
        <a:xfrm>
          <a:off x="15621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46462</xdr:rowOff>
    </xdr:from>
    <xdr:ext cx="736600" cy="259045"/>
    <xdr:sp macro="" textlink="">
      <xdr:nvSpPr>
        <xdr:cNvPr id="260" name="テキスト ボックス 259"/>
        <xdr:cNvSpPr txBox="1"/>
      </xdr:nvSpPr>
      <xdr:spPr>
        <a:xfrm>
          <a:off x="15290800" y="964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34472</xdr:rowOff>
    </xdr:from>
    <xdr:to>
      <xdr:col>73</xdr:col>
      <xdr:colOff>180975</xdr:colOff>
      <xdr:row>60</xdr:row>
      <xdr:rowOff>132443</xdr:rowOff>
    </xdr:to>
    <xdr:cxnSp macro="">
      <xdr:nvCxnSpPr>
        <xdr:cNvPr id="261" name="直線コネクタ 260"/>
        <xdr:cNvCxnSpPr/>
      </xdr:nvCxnSpPr>
      <xdr:spPr>
        <a:xfrm flipV="1">
          <a:off x="13893800" y="103214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106135</xdr:rowOff>
    </xdr:from>
    <xdr:to>
      <xdr:col>74</xdr:col>
      <xdr:colOff>31750</xdr:colOff>
      <xdr:row>58</xdr:row>
      <xdr:rowOff>36285</xdr:rowOff>
    </xdr:to>
    <xdr:sp macro="" textlink="">
      <xdr:nvSpPr>
        <xdr:cNvPr id="262" name="フローチャート: 判断 261"/>
        <xdr:cNvSpPr/>
      </xdr:nvSpPr>
      <xdr:spPr>
        <a:xfrm>
          <a:off x="14732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46462</xdr:rowOff>
    </xdr:from>
    <xdr:ext cx="762000" cy="259045"/>
    <xdr:sp macro="" textlink="">
      <xdr:nvSpPr>
        <xdr:cNvPr id="263" name="テキスト ボックス 262"/>
        <xdr:cNvSpPr txBox="1"/>
      </xdr:nvSpPr>
      <xdr:spPr>
        <a:xfrm>
          <a:off x="14401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140607</xdr:rowOff>
    </xdr:from>
    <xdr:to>
      <xdr:col>69</xdr:col>
      <xdr:colOff>92075</xdr:colOff>
      <xdr:row>60</xdr:row>
      <xdr:rowOff>132443</xdr:rowOff>
    </xdr:to>
    <xdr:cxnSp macro="">
      <xdr:nvCxnSpPr>
        <xdr:cNvPr id="264" name="直線コネクタ 263"/>
        <xdr:cNvCxnSpPr/>
      </xdr:nvCxnSpPr>
      <xdr:spPr>
        <a:xfrm>
          <a:off x="13004800" y="10256157"/>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106135</xdr:rowOff>
    </xdr:from>
    <xdr:to>
      <xdr:col>69</xdr:col>
      <xdr:colOff>142875</xdr:colOff>
      <xdr:row>58</xdr:row>
      <xdr:rowOff>36285</xdr:rowOff>
    </xdr:to>
    <xdr:sp macro="" textlink="">
      <xdr:nvSpPr>
        <xdr:cNvPr id="265" name="フローチャート: 判断 264"/>
        <xdr:cNvSpPr/>
      </xdr:nvSpPr>
      <xdr:spPr>
        <a:xfrm>
          <a:off x="13843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46462</xdr:rowOff>
    </xdr:from>
    <xdr:ext cx="762000" cy="259045"/>
    <xdr:sp macro="" textlink="">
      <xdr:nvSpPr>
        <xdr:cNvPr id="266" name="テキスト ボックス 265"/>
        <xdr:cNvSpPr txBox="1"/>
      </xdr:nvSpPr>
      <xdr:spPr>
        <a:xfrm>
          <a:off x="13512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67" name="フローチャート: 判断 266"/>
        <xdr:cNvSpPr/>
      </xdr:nvSpPr>
      <xdr:spPr>
        <a:xfrm>
          <a:off x="12954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68234</xdr:rowOff>
    </xdr:from>
    <xdr:ext cx="762000" cy="259045"/>
    <xdr:sp macro="" textlink="">
      <xdr:nvSpPr>
        <xdr:cNvPr id="268" name="テキスト ボックス 267"/>
        <xdr:cNvSpPr txBox="1"/>
      </xdr:nvSpPr>
      <xdr:spPr>
        <a:xfrm>
          <a:off x="12623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138793</xdr:rowOff>
    </xdr:from>
    <xdr:to>
      <xdr:col>82</xdr:col>
      <xdr:colOff>158750</xdr:colOff>
      <xdr:row>58</xdr:row>
      <xdr:rowOff>68943</xdr:rowOff>
    </xdr:to>
    <xdr:sp macro="" textlink="">
      <xdr:nvSpPr>
        <xdr:cNvPr id="274" name="楕円 273"/>
        <xdr:cNvSpPr/>
      </xdr:nvSpPr>
      <xdr:spPr>
        <a:xfrm>
          <a:off x="16459200" y="99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110870</xdr:rowOff>
    </xdr:from>
    <xdr:ext cx="762000" cy="259045"/>
    <xdr:sp macro="" textlink="">
      <xdr:nvSpPr>
        <xdr:cNvPr id="275" name="その他該当値テキスト"/>
        <xdr:cNvSpPr txBox="1"/>
      </xdr:nvSpPr>
      <xdr:spPr>
        <a:xfrm>
          <a:off x="16598900" y="988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16328</xdr:rowOff>
    </xdr:from>
    <xdr:to>
      <xdr:col>78</xdr:col>
      <xdr:colOff>120650</xdr:colOff>
      <xdr:row>60</xdr:row>
      <xdr:rowOff>117928</xdr:rowOff>
    </xdr:to>
    <xdr:sp macro="" textlink="">
      <xdr:nvSpPr>
        <xdr:cNvPr id="276" name="楕円 275"/>
        <xdr:cNvSpPr/>
      </xdr:nvSpPr>
      <xdr:spPr>
        <a:xfrm>
          <a:off x="15621000" y="1030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102705</xdr:rowOff>
    </xdr:from>
    <xdr:ext cx="736600" cy="259045"/>
    <xdr:sp macro="" textlink="">
      <xdr:nvSpPr>
        <xdr:cNvPr id="277" name="テキスト ボックス 276"/>
        <xdr:cNvSpPr txBox="1"/>
      </xdr:nvSpPr>
      <xdr:spPr>
        <a:xfrm>
          <a:off x="15290800" y="10389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155122</xdr:rowOff>
    </xdr:from>
    <xdr:to>
      <xdr:col>74</xdr:col>
      <xdr:colOff>31750</xdr:colOff>
      <xdr:row>60</xdr:row>
      <xdr:rowOff>85272</xdr:rowOff>
    </xdr:to>
    <xdr:sp macro="" textlink="">
      <xdr:nvSpPr>
        <xdr:cNvPr id="278" name="楕円 277"/>
        <xdr:cNvSpPr/>
      </xdr:nvSpPr>
      <xdr:spPr>
        <a:xfrm>
          <a:off x="14732000" y="1027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70049</xdr:rowOff>
    </xdr:from>
    <xdr:ext cx="762000" cy="259045"/>
    <xdr:sp macro="" textlink="">
      <xdr:nvSpPr>
        <xdr:cNvPr id="279" name="テキスト ボックス 278"/>
        <xdr:cNvSpPr txBox="1"/>
      </xdr:nvSpPr>
      <xdr:spPr>
        <a:xfrm>
          <a:off x="14401800" y="1035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81643</xdr:rowOff>
    </xdr:from>
    <xdr:to>
      <xdr:col>69</xdr:col>
      <xdr:colOff>142875</xdr:colOff>
      <xdr:row>61</xdr:row>
      <xdr:rowOff>11793</xdr:rowOff>
    </xdr:to>
    <xdr:sp macro="" textlink="">
      <xdr:nvSpPr>
        <xdr:cNvPr id="280" name="楕円 279"/>
        <xdr:cNvSpPr/>
      </xdr:nvSpPr>
      <xdr:spPr>
        <a:xfrm>
          <a:off x="13843000" y="1036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168020</xdr:rowOff>
    </xdr:from>
    <xdr:ext cx="762000" cy="259045"/>
    <xdr:sp macro="" textlink="">
      <xdr:nvSpPr>
        <xdr:cNvPr id="281" name="テキスト ボックス 280"/>
        <xdr:cNvSpPr txBox="1"/>
      </xdr:nvSpPr>
      <xdr:spPr>
        <a:xfrm>
          <a:off x="13512800" y="1045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89807</xdr:rowOff>
    </xdr:from>
    <xdr:to>
      <xdr:col>65</xdr:col>
      <xdr:colOff>53975</xdr:colOff>
      <xdr:row>60</xdr:row>
      <xdr:rowOff>19957</xdr:rowOff>
    </xdr:to>
    <xdr:sp macro="" textlink="">
      <xdr:nvSpPr>
        <xdr:cNvPr id="282" name="楕円 281"/>
        <xdr:cNvSpPr/>
      </xdr:nvSpPr>
      <xdr:spPr>
        <a:xfrm>
          <a:off x="12954000" y="1020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4734</xdr:rowOff>
    </xdr:from>
    <xdr:ext cx="762000" cy="259045"/>
    <xdr:sp macro="" textlink="">
      <xdr:nvSpPr>
        <xdr:cNvPr id="283" name="テキスト ボックス 282"/>
        <xdr:cNvSpPr txBox="1"/>
      </xdr:nvSpPr>
      <xdr:spPr>
        <a:xfrm>
          <a:off x="12623800" y="1029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年度は昨年度と比べて</a:t>
          </a:r>
          <a:r>
            <a:rPr kumimoji="1" lang="en-US" altLang="ja-JP" sz="1200">
              <a:latin typeface="ＭＳ Ｐゴシック" panose="020B0600070205080204" pitchFamily="50" charset="-128"/>
              <a:ea typeface="ＭＳ Ｐゴシック" panose="020B0600070205080204" pitchFamily="50" charset="-128"/>
            </a:rPr>
            <a:t>5.9</a:t>
          </a:r>
          <a:r>
            <a:rPr kumimoji="1" lang="ja-JP" altLang="en-US" sz="1200">
              <a:latin typeface="ＭＳ Ｐゴシック" panose="020B0600070205080204" pitchFamily="50" charset="-128"/>
              <a:ea typeface="ＭＳ Ｐゴシック" panose="020B0600070205080204" pitchFamily="50" charset="-128"/>
            </a:rPr>
            <a:t>ポイントの増加となっており、下水道事業の法適化による繰出金から補助費等への組みかえが増加の主な要因である。また、類似団体内平均値を大きく上回っており、これは泉州南消防組合、泉佐野市田尻町清掃施設組合及び地方独立行政法人りんくう総合医療センターへの負担金が主な要因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それぞれ自立的・効率的な経営に努めるが、引き続き、これらを含めた補助費等全体の精査に努める。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104140</xdr:rowOff>
    </xdr:from>
    <xdr:to>
      <xdr:col>82</xdr:col>
      <xdr:colOff>107950</xdr:colOff>
      <xdr:row>41</xdr:row>
      <xdr:rowOff>133858</xdr:rowOff>
    </xdr:to>
    <xdr:cxnSp macro="">
      <xdr:nvCxnSpPr>
        <xdr:cNvPr id="309" name="直線コネクタ 308"/>
        <xdr:cNvCxnSpPr/>
      </xdr:nvCxnSpPr>
      <xdr:spPr>
        <a:xfrm flipV="1">
          <a:off x="16510000" y="5590540"/>
          <a:ext cx="0" cy="1572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105935</xdr:rowOff>
    </xdr:from>
    <xdr:ext cx="762000" cy="259045"/>
    <xdr:sp macro="" textlink="">
      <xdr:nvSpPr>
        <xdr:cNvPr id="310" name="補助費等最小値テキスト"/>
        <xdr:cNvSpPr txBox="1"/>
      </xdr:nvSpPr>
      <xdr:spPr>
        <a:xfrm>
          <a:off x="16598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133858</xdr:rowOff>
    </xdr:from>
    <xdr:to>
      <xdr:col>82</xdr:col>
      <xdr:colOff>196850</xdr:colOff>
      <xdr:row>41</xdr:row>
      <xdr:rowOff>133858</xdr:rowOff>
    </xdr:to>
    <xdr:cxnSp macro="">
      <xdr:nvCxnSpPr>
        <xdr:cNvPr id="311" name="直線コネクタ 310"/>
        <xdr:cNvCxnSpPr/>
      </xdr:nvCxnSpPr>
      <xdr:spPr>
        <a:xfrm>
          <a:off x="16421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19067</xdr:rowOff>
    </xdr:from>
    <xdr:ext cx="762000" cy="259045"/>
    <xdr:sp macro="" textlink="">
      <xdr:nvSpPr>
        <xdr:cNvPr id="312" name="補助費等最大値テキスト"/>
        <xdr:cNvSpPr txBox="1"/>
      </xdr:nvSpPr>
      <xdr:spPr>
        <a:xfrm>
          <a:off x="16598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104140</xdr:rowOff>
    </xdr:from>
    <xdr:to>
      <xdr:col>82</xdr:col>
      <xdr:colOff>196850</xdr:colOff>
      <xdr:row>32</xdr:row>
      <xdr:rowOff>104140</xdr:rowOff>
    </xdr:to>
    <xdr:cxnSp macro="">
      <xdr:nvCxnSpPr>
        <xdr:cNvPr id="313" name="直線コネクタ 312"/>
        <xdr:cNvCxnSpPr/>
      </xdr:nvCxnSpPr>
      <xdr:spPr>
        <a:xfrm>
          <a:off x="16421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108712</xdr:rowOff>
    </xdr:from>
    <xdr:to>
      <xdr:col>82</xdr:col>
      <xdr:colOff>107950</xdr:colOff>
      <xdr:row>41</xdr:row>
      <xdr:rowOff>133858</xdr:rowOff>
    </xdr:to>
    <xdr:cxnSp macro="">
      <xdr:nvCxnSpPr>
        <xdr:cNvPr id="314" name="直線コネクタ 313"/>
        <xdr:cNvCxnSpPr/>
      </xdr:nvCxnSpPr>
      <xdr:spPr>
        <a:xfrm>
          <a:off x="15671800" y="6623812"/>
          <a:ext cx="838200" cy="539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42435</xdr:rowOff>
    </xdr:from>
    <xdr:ext cx="762000" cy="259045"/>
    <xdr:sp macro="" textlink="">
      <xdr:nvSpPr>
        <xdr:cNvPr id="315" name="補助費等平均値テキスト"/>
        <xdr:cNvSpPr txBox="1"/>
      </xdr:nvSpPr>
      <xdr:spPr>
        <a:xfrm>
          <a:off x="16598900" y="6043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25908</xdr:rowOff>
    </xdr:from>
    <xdr:to>
      <xdr:col>82</xdr:col>
      <xdr:colOff>158750</xdr:colOff>
      <xdr:row>36</xdr:row>
      <xdr:rowOff>127508</xdr:rowOff>
    </xdr:to>
    <xdr:sp macro="" textlink="">
      <xdr:nvSpPr>
        <xdr:cNvPr id="316" name="フローチャート: 判断 315"/>
        <xdr:cNvSpPr/>
      </xdr:nvSpPr>
      <xdr:spPr>
        <a:xfrm>
          <a:off x="164592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108712</xdr:rowOff>
    </xdr:from>
    <xdr:to>
      <xdr:col>78</xdr:col>
      <xdr:colOff>69850</xdr:colOff>
      <xdr:row>38</xdr:row>
      <xdr:rowOff>154432</xdr:rowOff>
    </xdr:to>
    <xdr:cxnSp macro="">
      <xdr:nvCxnSpPr>
        <xdr:cNvPr id="317" name="直線コネクタ 316"/>
        <xdr:cNvCxnSpPr/>
      </xdr:nvCxnSpPr>
      <xdr:spPr>
        <a:xfrm flipV="1">
          <a:off x="14782800" y="662381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133350</xdr:rowOff>
    </xdr:from>
    <xdr:to>
      <xdr:col>78</xdr:col>
      <xdr:colOff>120650</xdr:colOff>
      <xdr:row>36</xdr:row>
      <xdr:rowOff>63500</xdr:rowOff>
    </xdr:to>
    <xdr:sp macro="" textlink="">
      <xdr:nvSpPr>
        <xdr:cNvPr id="318" name="フローチャート: 判断 317"/>
        <xdr:cNvSpPr/>
      </xdr:nvSpPr>
      <xdr:spPr>
        <a:xfrm>
          <a:off x="15621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73677</xdr:rowOff>
    </xdr:from>
    <xdr:ext cx="736600" cy="259045"/>
    <xdr:sp macro="" textlink="">
      <xdr:nvSpPr>
        <xdr:cNvPr id="319" name="テキスト ボックス 318"/>
        <xdr:cNvSpPr txBox="1"/>
      </xdr:nvSpPr>
      <xdr:spPr>
        <a:xfrm>
          <a:off x="15290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81280</xdr:rowOff>
    </xdr:from>
    <xdr:to>
      <xdr:col>73</xdr:col>
      <xdr:colOff>180975</xdr:colOff>
      <xdr:row>38</xdr:row>
      <xdr:rowOff>154432</xdr:rowOff>
    </xdr:to>
    <xdr:cxnSp macro="">
      <xdr:nvCxnSpPr>
        <xdr:cNvPr id="320" name="直線コネクタ 319"/>
        <xdr:cNvCxnSpPr/>
      </xdr:nvCxnSpPr>
      <xdr:spPr>
        <a:xfrm>
          <a:off x="13893800" y="659638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115062</xdr:rowOff>
    </xdr:from>
    <xdr:to>
      <xdr:col>74</xdr:col>
      <xdr:colOff>31750</xdr:colOff>
      <xdr:row>36</xdr:row>
      <xdr:rowOff>45212</xdr:rowOff>
    </xdr:to>
    <xdr:sp macro="" textlink="">
      <xdr:nvSpPr>
        <xdr:cNvPr id="321" name="フローチャート: 判断 320"/>
        <xdr:cNvSpPr/>
      </xdr:nvSpPr>
      <xdr:spPr>
        <a:xfrm>
          <a:off x="14732000" y="611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55389</xdr:rowOff>
    </xdr:from>
    <xdr:ext cx="762000" cy="259045"/>
    <xdr:sp macro="" textlink="">
      <xdr:nvSpPr>
        <xdr:cNvPr id="322" name="テキスト ボックス 321"/>
        <xdr:cNvSpPr txBox="1"/>
      </xdr:nvSpPr>
      <xdr:spPr>
        <a:xfrm>
          <a:off x="14401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53848</xdr:rowOff>
    </xdr:from>
    <xdr:to>
      <xdr:col>69</xdr:col>
      <xdr:colOff>92075</xdr:colOff>
      <xdr:row>38</xdr:row>
      <xdr:rowOff>81280</xdr:rowOff>
    </xdr:to>
    <xdr:cxnSp macro="">
      <xdr:nvCxnSpPr>
        <xdr:cNvPr id="323" name="直線コネクタ 322"/>
        <xdr:cNvCxnSpPr/>
      </xdr:nvCxnSpPr>
      <xdr:spPr>
        <a:xfrm>
          <a:off x="13004800" y="65689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105918</xdr:rowOff>
    </xdr:from>
    <xdr:to>
      <xdr:col>69</xdr:col>
      <xdr:colOff>142875</xdr:colOff>
      <xdr:row>36</xdr:row>
      <xdr:rowOff>36068</xdr:rowOff>
    </xdr:to>
    <xdr:sp macro="" textlink="">
      <xdr:nvSpPr>
        <xdr:cNvPr id="324" name="フローチャート: 判断 323"/>
        <xdr:cNvSpPr/>
      </xdr:nvSpPr>
      <xdr:spPr>
        <a:xfrm>
          <a:off x="13843000" y="610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46245</xdr:rowOff>
    </xdr:from>
    <xdr:ext cx="762000" cy="259045"/>
    <xdr:sp macro="" textlink="">
      <xdr:nvSpPr>
        <xdr:cNvPr id="325" name="テキスト ボックス 324"/>
        <xdr:cNvSpPr txBox="1"/>
      </xdr:nvSpPr>
      <xdr:spPr>
        <a:xfrm>
          <a:off x="13512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105918</xdr:rowOff>
    </xdr:from>
    <xdr:to>
      <xdr:col>65</xdr:col>
      <xdr:colOff>53975</xdr:colOff>
      <xdr:row>36</xdr:row>
      <xdr:rowOff>36068</xdr:rowOff>
    </xdr:to>
    <xdr:sp macro="" textlink="">
      <xdr:nvSpPr>
        <xdr:cNvPr id="326" name="フローチャート: 判断 325"/>
        <xdr:cNvSpPr/>
      </xdr:nvSpPr>
      <xdr:spPr>
        <a:xfrm>
          <a:off x="12954000" y="610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46245</xdr:rowOff>
    </xdr:from>
    <xdr:ext cx="762000" cy="259045"/>
    <xdr:sp macro="" textlink="">
      <xdr:nvSpPr>
        <xdr:cNvPr id="327" name="テキスト ボックス 326"/>
        <xdr:cNvSpPr txBox="1"/>
      </xdr:nvSpPr>
      <xdr:spPr>
        <a:xfrm>
          <a:off x="12623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41</xdr:row>
      <xdr:rowOff>83058</xdr:rowOff>
    </xdr:from>
    <xdr:to>
      <xdr:col>82</xdr:col>
      <xdr:colOff>158750</xdr:colOff>
      <xdr:row>42</xdr:row>
      <xdr:rowOff>13208</xdr:rowOff>
    </xdr:to>
    <xdr:sp macro="" textlink="">
      <xdr:nvSpPr>
        <xdr:cNvPr id="333" name="楕円 332"/>
        <xdr:cNvSpPr/>
      </xdr:nvSpPr>
      <xdr:spPr>
        <a:xfrm>
          <a:off x="16459200" y="711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40</xdr:row>
      <xdr:rowOff>163085</xdr:rowOff>
    </xdr:from>
    <xdr:ext cx="762000" cy="259045"/>
    <xdr:sp macro="" textlink="">
      <xdr:nvSpPr>
        <xdr:cNvPr id="334" name="補助費等該当値テキスト"/>
        <xdr:cNvSpPr txBox="1"/>
      </xdr:nvSpPr>
      <xdr:spPr>
        <a:xfrm>
          <a:off x="16598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57912</xdr:rowOff>
    </xdr:from>
    <xdr:to>
      <xdr:col>78</xdr:col>
      <xdr:colOff>120650</xdr:colOff>
      <xdr:row>38</xdr:row>
      <xdr:rowOff>159512</xdr:rowOff>
    </xdr:to>
    <xdr:sp macro="" textlink="">
      <xdr:nvSpPr>
        <xdr:cNvPr id="335" name="楕円 334"/>
        <xdr:cNvSpPr/>
      </xdr:nvSpPr>
      <xdr:spPr>
        <a:xfrm>
          <a:off x="156210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144289</xdr:rowOff>
    </xdr:from>
    <xdr:ext cx="736600" cy="259045"/>
    <xdr:sp macro="" textlink="">
      <xdr:nvSpPr>
        <xdr:cNvPr id="336" name="テキスト ボックス 335"/>
        <xdr:cNvSpPr txBox="1"/>
      </xdr:nvSpPr>
      <xdr:spPr>
        <a:xfrm>
          <a:off x="15290800" y="6659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103632</xdr:rowOff>
    </xdr:from>
    <xdr:to>
      <xdr:col>74</xdr:col>
      <xdr:colOff>31750</xdr:colOff>
      <xdr:row>39</xdr:row>
      <xdr:rowOff>33782</xdr:rowOff>
    </xdr:to>
    <xdr:sp macro="" textlink="">
      <xdr:nvSpPr>
        <xdr:cNvPr id="337" name="楕円 336"/>
        <xdr:cNvSpPr/>
      </xdr:nvSpPr>
      <xdr:spPr>
        <a:xfrm>
          <a:off x="14732000" y="661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18559</xdr:rowOff>
    </xdr:from>
    <xdr:ext cx="762000" cy="259045"/>
    <xdr:sp macro="" textlink="">
      <xdr:nvSpPr>
        <xdr:cNvPr id="338" name="テキスト ボックス 337"/>
        <xdr:cNvSpPr txBox="1"/>
      </xdr:nvSpPr>
      <xdr:spPr>
        <a:xfrm>
          <a:off x="14401800" y="6705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30480</xdr:rowOff>
    </xdr:from>
    <xdr:to>
      <xdr:col>69</xdr:col>
      <xdr:colOff>142875</xdr:colOff>
      <xdr:row>38</xdr:row>
      <xdr:rowOff>132080</xdr:rowOff>
    </xdr:to>
    <xdr:sp macro="" textlink="">
      <xdr:nvSpPr>
        <xdr:cNvPr id="339" name="楕円 338"/>
        <xdr:cNvSpPr/>
      </xdr:nvSpPr>
      <xdr:spPr>
        <a:xfrm>
          <a:off x="13843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116857</xdr:rowOff>
    </xdr:from>
    <xdr:ext cx="762000" cy="259045"/>
    <xdr:sp macro="" textlink="">
      <xdr:nvSpPr>
        <xdr:cNvPr id="340" name="テキスト ボックス 339"/>
        <xdr:cNvSpPr txBox="1"/>
      </xdr:nvSpPr>
      <xdr:spPr>
        <a:xfrm>
          <a:off x="13512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3048</xdr:rowOff>
    </xdr:from>
    <xdr:to>
      <xdr:col>65</xdr:col>
      <xdr:colOff>53975</xdr:colOff>
      <xdr:row>38</xdr:row>
      <xdr:rowOff>104648</xdr:rowOff>
    </xdr:to>
    <xdr:sp macro="" textlink="">
      <xdr:nvSpPr>
        <xdr:cNvPr id="341" name="楕円 340"/>
        <xdr:cNvSpPr/>
      </xdr:nvSpPr>
      <xdr:spPr>
        <a:xfrm>
          <a:off x="12954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89425</xdr:rowOff>
    </xdr:from>
    <xdr:ext cx="762000" cy="259045"/>
    <xdr:sp macro="" textlink="">
      <xdr:nvSpPr>
        <xdr:cNvPr id="342" name="テキスト ボックス 341"/>
        <xdr:cNvSpPr txBox="1"/>
      </xdr:nvSpPr>
      <xdr:spPr>
        <a:xfrm>
          <a:off x="12623800" y="660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は経常収支比率（合計分）が類似団体内平均値と比較して高い水準となっている主な要因であり、費目別の経常収支比率において類似団体内で高い水準である。これは、空港関連の都市基盤整備等を積極的に進め、その財源に地方債を活用した影響で公債費負担が重くなっ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今後も中期財政運営方針に基づき、計画的な地方債の発行を行うことで、公債費の抑制に努める。</a:t>
          </a: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7" name="直線コネクタ 35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8" name="テキスト ボックス 35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9" name="直線コネクタ 35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0" name="テキスト ボックス 35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1" name="直線コネクタ 36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2" name="テキスト ボックス 36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3" name="直線コネクタ 36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4" name="テキスト ボックス 36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168148</xdr:rowOff>
    </xdr:from>
    <xdr:to>
      <xdr:col>24</xdr:col>
      <xdr:colOff>25400</xdr:colOff>
      <xdr:row>78</xdr:row>
      <xdr:rowOff>149861</xdr:rowOff>
    </xdr:to>
    <xdr:cxnSp macro="">
      <xdr:nvCxnSpPr>
        <xdr:cNvPr id="367" name="直線コネクタ 366"/>
        <xdr:cNvCxnSpPr/>
      </xdr:nvCxnSpPr>
      <xdr:spPr>
        <a:xfrm flipV="1">
          <a:off x="4826000" y="12855448"/>
          <a:ext cx="0" cy="667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121938</xdr:rowOff>
    </xdr:from>
    <xdr:ext cx="762000" cy="259045"/>
    <xdr:sp macro="" textlink="">
      <xdr:nvSpPr>
        <xdr:cNvPr id="368" name="公債費最小値テキスト"/>
        <xdr:cNvSpPr txBox="1"/>
      </xdr:nvSpPr>
      <xdr:spPr>
        <a:xfrm>
          <a:off x="4914900" y="1349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78</xdr:row>
      <xdr:rowOff>149861</xdr:rowOff>
    </xdr:from>
    <xdr:to>
      <xdr:col>24</xdr:col>
      <xdr:colOff>114300</xdr:colOff>
      <xdr:row>78</xdr:row>
      <xdr:rowOff>149861</xdr:rowOff>
    </xdr:to>
    <xdr:cxnSp macro="">
      <xdr:nvCxnSpPr>
        <xdr:cNvPr id="369" name="直線コネクタ 368"/>
        <xdr:cNvCxnSpPr/>
      </xdr:nvCxnSpPr>
      <xdr:spPr>
        <a:xfrm>
          <a:off x="4737100" y="13522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83075</xdr:rowOff>
    </xdr:from>
    <xdr:ext cx="762000" cy="259045"/>
    <xdr:sp macro="" textlink="">
      <xdr:nvSpPr>
        <xdr:cNvPr id="370" name="公債費最大値テキスト"/>
        <xdr:cNvSpPr txBox="1"/>
      </xdr:nvSpPr>
      <xdr:spPr>
        <a:xfrm>
          <a:off x="4914900" y="12598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168148</xdr:rowOff>
    </xdr:from>
    <xdr:to>
      <xdr:col>24</xdr:col>
      <xdr:colOff>114300</xdr:colOff>
      <xdr:row>74</xdr:row>
      <xdr:rowOff>168148</xdr:rowOff>
    </xdr:to>
    <xdr:cxnSp macro="">
      <xdr:nvCxnSpPr>
        <xdr:cNvPr id="371" name="直線コネクタ 370"/>
        <xdr:cNvCxnSpPr/>
      </xdr:nvCxnSpPr>
      <xdr:spPr>
        <a:xfrm>
          <a:off x="4737100" y="1285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117856</xdr:rowOff>
    </xdr:from>
    <xdr:to>
      <xdr:col>24</xdr:col>
      <xdr:colOff>25400</xdr:colOff>
      <xdr:row>78</xdr:row>
      <xdr:rowOff>145287</xdr:rowOff>
    </xdr:to>
    <xdr:cxnSp macro="">
      <xdr:nvCxnSpPr>
        <xdr:cNvPr id="372" name="直線コネクタ 371"/>
        <xdr:cNvCxnSpPr/>
      </xdr:nvCxnSpPr>
      <xdr:spPr>
        <a:xfrm>
          <a:off x="3987800" y="13490956"/>
          <a:ext cx="8382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3573</xdr:rowOff>
    </xdr:from>
    <xdr:ext cx="762000" cy="259045"/>
    <xdr:sp macro="" textlink="">
      <xdr:nvSpPr>
        <xdr:cNvPr id="373" name="公債費平均値テキスト"/>
        <xdr:cNvSpPr txBox="1"/>
      </xdr:nvSpPr>
      <xdr:spPr>
        <a:xfrm>
          <a:off x="4914900" y="13033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158496</xdr:rowOff>
    </xdr:from>
    <xdr:to>
      <xdr:col>24</xdr:col>
      <xdr:colOff>76200</xdr:colOff>
      <xdr:row>77</xdr:row>
      <xdr:rowOff>88646</xdr:rowOff>
    </xdr:to>
    <xdr:sp macro="" textlink="">
      <xdr:nvSpPr>
        <xdr:cNvPr id="374" name="フローチャート: 判断 373"/>
        <xdr:cNvSpPr/>
      </xdr:nvSpPr>
      <xdr:spPr>
        <a:xfrm>
          <a:off x="4775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117856</xdr:rowOff>
    </xdr:from>
    <xdr:to>
      <xdr:col>19</xdr:col>
      <xdr:colOff>187325</xdr:colOff>
      <xdr:row>79</xdr:row>
      <xdr:rowOff>65278</xdr:rowOff>
    </xdr:to>
    <xdr:cxnSp macro="">
      <xdr:nvCxnSpPr>
        <xdr:cNvPr id="375" name="直線コネクタ 374"/>
        <xdr:cNvCxnSpPr/>
      </xdr:nvCxnSpPr>
      <xdr:spPr>
        <a:xfrm flipV="1">
          <a:off x="3098800" y="13490956"/>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153924</xdr:rowOff>
    </xdr:from>
    <xdr:to>
      <xdr:col>20</xdr:col>
      <xdr:colOff>38100</xdr:colOff>
      <xdr:row>77</xdr:row>
      <xdr:rowOff>84074</xdr:rowOff>
    </xdr:to>
    <xdr:sp macro="" textlink="">
      <xdr:nvSpPr>
        <xdr:cNvPr id="376" name="フローチャート: 判断 375"/>
        <xdr:cNvSpPr/>
      </xdr:nvSpPr>
      <xdr:spPr>
        <a:xfrm>
          <a:off x="3937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94251</xdr:rowOff>
    </xdr:from>
    <xdr:ext cx="736600" cy="259045"/>
    <xdr:sp macro="" textlink="">
      <xdr:nvSpPr>
        <xdr:cNvPr id="377" name="テキスト ボックス 376"/>
        <xdr:cNvSpPr txBox="1"/>
      </xdr:nvSpPr>
      <xdr:spPr>
        <a:xfrm>
          <a:off x="3606800" y="12953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65278</xdr:rowOff>
    </xdr:from>
    <xdr:to>
      <xdr:col>15</xdr:col>
      <xdr:colOff>98425</xdr:colOff>
      <xdr:row>80</xdr:row>
      <xdr:rowOff>3556</xdr:rowOff>
    </xdr:to>
    <xdr:cxnSp macro="">
      <xdr:nvCxnSpPr>
        <xdr:cNvPr id="378" name="直線コネクタ 377"/>
        <xdr:cNvCxnSpPr/>
      </xdr:nvCxnSpPr>
      <xdr:spPr>
        <a:xfrm flipV="1">
          <a:off x="2209800" y="1360982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167639</xdr:rowOff>
    </xdr:from>
    <xdr:to>
      <xdr:col>15</xdr:col>
      <xdr:colOff>149225</xdr:colOff>
      <xdr:row>77</xdr:row>
      <xdr:rowOff>97789</xdr:rowOff>
    </xdr:to>
    <xdr:sp macro="" textlink="">
      <xdr:nvSpPr>
        <xdr:cNvPr id="379" name="フローチャート: 判断 378"/>
        <xdr:cNvSpPr/>
      </xdr:nvSpPr>
      <xdr:spPr>
        <a:xfrm>
          <a:off x="3048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107966</xdr:rowOff>
    </xdr:from>
    <xdr:ext cx="762000" cy="259045"/>
    <xdr:sp macro="" textlink="">
      <xdr:nvSpPr>
        <xdr:cNvPr id="380" name="テキスト ボックス 379"/>
        <xdr:cNvSpPr txBox="1"/>
      </xdr:nvSpPr>
      <xdr:spPr>
        <a:xfrm>
          <a:off x="2717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3556</xdr:rowOff>
    </xdr:from>
    <xdr:to>
      <xdr:col>11</xdr:col>
      <xdr:colOff>9525</xdr:colOff>
      <xdr:row>80</xdr:row>
      <xdr:rowOff>58420</xdr:rowOff>
    </xdr:to>
    <xdr:cxnSp macro="">
      <xdr:nvCxnSpPr>
        <xdr:cNvPr id="381" name="直線コネクタ 380"/>
        <xdr:cNvCxnSpPr/>
      </xdr:nvCxnSpPr>
      <xdr:spPr>
        <a:xfrm flipV="1">
          <a:off x="1320800" y="1371955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9906</xdr:rowOff>
    </xdr:from>
    <xdr:to>
      <xdr:col>11</xdr:col>
      <xdr:colOff>60325</xdr:colOff>
      <xdr:row>77</xdr:row>
      <xdr:rowOff>111506</xdr:rowOff>
    </xdr:to>
    <xdr:sp macro="" textlink="">
      <xdr:nvSpPr>
        <xdr:cNvPr id="382" name="フローチャート: 判断 381"/>
        <xdr:cNvSpPr/>
      </xdr:nvSpPr>
      <xdr:spPr>
        <a:xfrm>
          <a:off x="2159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121683</xdr:rowOff>
    </xdr:from>
    <xdr:ext cx="762000" cy="259045"/>
    <xdr:sp macro="" textlink="">
      <xdr:nvSpPr>
        <xdr:cNvPr id="383" name="テキスト ボックス 382"/>
        <xdr:cNvSpPr txBox="1"/>
      </xdr:nvSpPr>
      <xdr:spPr>
        <a:xfrm>
          <a:off x="1828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23622</xdr:rowOff>
    </xdr:from>
    <xdr:to>
      <xdr:col>6</xdr:col>
      <xdr:colOff>171450</xdr:colOff>
      <xdr:row>77</xdr:row>
      <xdr:rowOff>125222</xdr:rowOff>
    </xdr:to>
    <xdr:sp macro="" textlink="">
      <xdr:nvSpPr>
        <xdr:cNvPr id="384" name="フローチャート: 判断 383"/>
        <xdr:cNvSpPr/>
      </xdr:nvSpPr>
      <xdr:spPr>
        <a:xfrm>
          <a:off x="1270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135399</xdr:rowOff>
    </xdr:from>
    <xdr:ext cx="762000" cy="259045"/>
    <xdr:sp macro="" textlink="">
      <xdr:nvSpPr>
        <xdr:cNvPr id="385" name="テキスト ボックス 384"/>
        <xdr:cNvSpPr txBox="1"/>
      </xdr:nvSpPr>
      <xdr:spPr>
        <a:xfrm>
          <a:off x="939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94487</xdr:rowOff>
    </xdr:from>
    <xdr:to>
      <xdr:col>24</xdr:col>
      <xdr:colOff>76200</xdr:colOff>
      <xdr:row>79</xdr:row>
      <xdr:rowOff>24637</xdr:rowOff>
    </xdr:to>
    <xdr:sp macro="" textlink="">
      <xdr:nvSpPr>
        <xdr:cNvPr id="391" name="楕円 390"/>
        <xdr:cNvSpPr/>
      </xdr:nvSpPr>
      <xdr:spPr>
        <a:xfrm>
          <a:off x="47752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3064</xdr:rowOff>
    </xdr:from>
    <xdr:ext cx="762000" cy="259045"/>
    <xdr:sp macro="" textlink="">
      <xdr:nvSpPr>
        <xdr:cNvPr id="392" name="公債費該当値テキスト"/>
        <xdr:cNvSpPr txBox="1"/>
      </xdr:nvSpPr>
      <xdr:spPr>
        <a:xfrm>
          <a:off x="4914900" y="1337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67056</xdr:rowOff>
    </xdr:from>
    <xdr:to>
      <xdr:col>20</xdr:col>
      <xdr:colOff>38100</xdr:colOff>
      <xdr:row>78</xdr:row>
      <xdr:rowOff>168656</xdr:rowOff>
    </xdr:to>
    <xdr:sp macro="" textlink="">
      <xdr:nvSpPr>
        <xdr:cNvPr id="393" name="楕円 392"/>
        <xdr:cNvSpPr/>
      </xdr:nvSpPr>
      <xdr:spPr>
        <a:xfrm>
          <a:off x="3937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153433</xdr:rowOff>
    </xdr:from>
    <xdr:ext cx="736600" cy="259045"/>
    <xdr:sp macro="" textlink="">
      <xdr:nvSpPr>
        <xdr:cNvPr id="394" name="テキスト ボックス 393"/>
        <xdr:cNvSpPr txBox="1"/>
      </xdr:nvSpPr>
      <xdr:spPr>
        <a:xfrm>
          <a:off x="3606800" y="13526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14478</xdr:rowOff>
    </xdr:from>
    <xdr:to>
      <xdr:col>15</xdr:col>
      <xdr:colOff>149225</xdr:colOff>
      <xdr:row>79</xdr:row>
      <xdr:rowOff>116078</xdr:rowOff>
    </xdr:to>
    <xdr:sp macro="" textlink="">
      <xdr:nvSpPr>
        <xdr:cNvPr id="395" name="楕円 394"/>
        <xdr:cNvSpPr/>
      </xdr:nvSpPr>
      <xdr:spPr>
        <a:xfrm>
          <a:off x="30480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100855</xdr:rowOff>
    </xdr:from>
    <xdr:ext cx="762000" cy="259045"/>
    <xdr:sp macro="" textlink="">
      <xdr:nvSpPr>
        <xdr:cNvPr id="396" name="テキスト ボックス 395"/>
        <xdr:cNvSpPr txBox="1"/>
      </xdr:nvSpPr>
      <xdr:spPr>
        <a:xfrm>
          <a:off x="2717800" y="136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124206</xdr:rowOff>
    </xdr:from>
    <xdr:to>
      <xdr:col>11</xdr:col>
      <xdr:colOff>60325</xdr:colOff>
      <xdr:row>80</xdr:row>
      <xdr:rowOff>54356</xdr:rowOff>
    </xdr:to>
    <xdr:sp macro="" textlink="">
      <xdr:nvSpPr>
        <xdr:cNvPr id="397" name="楕円 396"/>
        <xdr:cNvSpPr/>
      </xdr:nvSpPr>
      <xdr:spPr>
        <a:xfrm>
          <a:off x="2159000" y="1366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39133</xdr:rowOff>
    </xdr:from>
    <xdr:ext cx="762000" cy="259045"/>
    <xdr:sp macro="" textlink="">
      <xdr:nvSpPr>
        <xdr:cNvPr id="398" name="テキスト ボックス 397"/>
        <xdr:cNvSpPr txBox="1"/>
      </xdr:nvSpPr>
      <xdr:spPr>
        <a:xfrm>
          <a:off x="1828800" y="1375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7620</xdr:rowOff>
    </xdr:from>
    <xdr:to>
      <xdr:col>6</xdr:col>
      <xdr:colOff>171450</xdr:colOff>
      <xdr:row>80</xdr:row>
      <xdr:rowOff>109220</xdr:rowOff>
    </xdr:to>
    <xdr:sp macro="" textlink="">
      <xdr:nvSpPr>
        <xdr:cNvPr id="399" name="楕円 398"/>
        <xdr:cNvSpPr/>
      </xdr:nvSpPr>
      <xdr:spPr>
        <a:xfrm>
          <a:off x="12700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93997</xdr:rowOff>
    </xdr:from>
    <xdr:ext cx="762000" cy="259045"/>
    <xdr:sp macro="" textlink="">
      <xdr:nvSpPr>
        <xdr:cNvPr id="400" name="テキスト ボックス 399"/>
        <xdr:cNvSpPr txBox="1"/>
      </xdr:nvSpPr>
      <xdr:spPr>
        <a:xfrm>
          <a:off x="939800" y="1380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年度は人件費が増加したことなどにより</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構成比は高い方から順に人件費、補助費等、物件費、扶助費、その他となっており、構成比において高い割合を占める各費目について、人件費、扶助費以外は類似団体内平均値より高くなっているため、注意して比率の改善に努める。</a:t>
          </a:r>
        </a:p>
      </xdr:txBody>
    </xdr:sp>
    <xdr:clientData/>
  </xdr:twoCellAnchor>
  <xdr:oneCellAnchor>
    <xdr:from>
      <xdr:col>62</xdr:col>
      <xdr:colOff>6350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5" name="直線コネクタ 41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6" name="テキスト ボックス 41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7" name="直線コネクタ 41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8" name="テキスト ボックス 41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9" name="直線コネクタ 41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0" name="テキスト ボックス 41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1" name="直線コネクタ 42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2" name="テキスト ボックス 42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3" name="直線コネクタ 42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4" name="テキスト ボックス 42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69850</xdr:rowOff>
    </xdr:from>
    <xdr:to>
      <xdr:col>82</xdr:col>
      <xdr:colOff>107950</xdr:colOff>
      <xdr:row>81</xdr:row>
      <xdr:rowOff>69850</xdr:rowOff>
    </xdr:to>
    <xdr:cxnSp macro="">
      <xdr:nvCxnSpPr>
        <xdr:cNvPr id="428" name="直線コネクタ 427"/>
        <xdr:cNvCxnSpPr/>
      </xdr:nvCxnSpPr>
      <xdr:spPr>
        <a:xfrm flipV="1">
          <a:off x="16510000" y="125857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9"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30" name="直線コネクタ 429"/>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156227</xdr:rowOff>
    </xdr:from>
    <xdr:ext cx="762000" cy="259045"/>
    <xdr:sp macro="" textlink="">
      <xdr:nvSpPr>
        <xdr:cNvPr id="431" name="公債費以外最大値テキスト"/>
        <xdr:cNvSpPr txBox="1"/>
      </xdr:nvSpPr>
      <xdr:spPr>
        <a:xfrm>
          <a:off x="16598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69850</xdr:rowOff>
    </xdr:from>
    <xdr:to>
      <xdr:col>82</xdr:col>
      <xdr:colOff>196850</xdr:colOff>
      <xdr:row>73</xdr:row>
      <xdr:rowOff>69850</xdr:rowOff>
    </xdr:to>
    <xdr:cxnSp macro="">
      <xdr:nvCxnSpPr>
        <xdr:cNvPr id="432" name="直線コネクタ 431"/>
        <xdr:cNvCxnSpPr/>
      </xdr:nvCxnSpPr>
      <xdr:spPr>
        <a:xfrm>
          <a:off x="16421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149861</xdr:rowOff>
    </xdr:from>
    <xdr:to>
      <xdr:col>82</xdr:col>
      <xdr:colOff>107950</xdr:colOff>
      <xdr:row>81</xdr:row>
      <xdr:rowOff>69850</xdr:rowOff>
    </xdr:to>
    <xdr:cxnSp macro="">
      <xdr:nvCxnSpPr>
        <xdr:cNvPr id="433" name="直線コネクタ 432"/>
        <xdr:cNvCxnSpPr/>
      </xdr:nvCxnSpPr>
      <xdr:spPr>
        <a:xfrm>
          <a:off x="15671800" y="13522961"/>
          <a:ext cx="838200" cy="434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5097</xdr:rowOff>
    </xdr:from>
    <xdr:ext cx="762000" cy="259045"/>
    <xdr:sp macro="" textlink="">
      <xdr:nvSpPr>
        <xdr:cNvPr id="434" name="公債費以外平均値テキスト"/>
        <xdr:cNvSpPr txBox="1"/>
      </xdr:nvSpPr>
      <xdr:spPr>
        <a:xfrm>
          <a:off x="16598900" y="13035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160020</xdr:rowOff>
    </xdr:from>
    <xdr:to>
      <xdr:col>82</xdr:col>
      <xdr:colOff>158750</xdr:colOff>
      <xdr:row>77</xdr:row>
      <xdr:rowOff>90170</xdr:rowOff>
    </xdr:to>
    <xdr:sp macro="" textlink="">
      <xdr:nvSpPr>
        <xdr:cNvPr id="435" name="フローチャート: 判断 434"/>
        <xdr:cNvSpPr/>
      </xdr:nvSpPr>
      <xdr:spPr>
        <a:xfrm>
          <a:off x="164592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81280</xdr:rowOff>
    </xdr:from>
    <xdr:to>
      <xdr:col>78</xdr:col>
      <xdr:colOff>69850</xdr:colOff>
      <xdr:row>78</xdr:row>
      <xdr:rowOff>149861</xdr:rowOff>
    </xdr:to>
    <xdr:cxnSp macro="">
      <xdr:nvCxnSpPr>
        <xdr:cNvPr id="436" name="直線コネクタ 435"/>
        <xdr:cNvCxnSpPr/>
      </xdr:nvCxnSpPr>
      <xdr:spPr>
        <a:xfrm>
          <a:off x="14782800" y="1345438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26670</xdr:rowOff>
    </xdr:from>
    <xdr:to>
      <xdr:col>78</xdr:col>
      <xdr:colOff>120650</xdr:colOff>
      <xdr:row>77</xdr:row>
      <xdr:rowOff>128270</xdr:rowOff>
    </xdr:to>
    <xdr:sp macro="" textlink="">
      <xdr:nvSpPr>
        <xdr:cNvPr id="437" name="フローチャート: 判断 436"/>
        <xdr:cNvSpPr/>
      </xdr:nvSpPr>
      <xdr:spPr>
        <a:xfrm>
          <a:off x="15621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138447</xdr:rowOff>
    </xdr:from>
    <xdr:ext cx="736600" cy="259045"/>
    <xdr:sp macro="" textlink="">
      <xdr:nvSpPr>
        <xdr:cNvPr id="438" name="テキスト ボックス 437"/>
        <xdr:cNvSpPr txBox="1"/>
      </xdr:nvSpPr>
      <xdr:spPr>
        <a:xfrm>
          <a:off x="15290800" y="1299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81280</xdr:rowOff>
    </xdr:from>
    <xdr:to>
      <xdr:col>73</xdr:col>
      <xdr:colOff>180975</xdr:colOff>
      <xdr:row>79</xdr:row>
      <xdr:rowOff>92711</xdr:rowOff>
    </xdr:to>
    <xdr:cxnSp macro="">
      <xdr:nvCxnSpPr>
        <xdr:cNvPr id="439" name="直線コネクタ 438"/>
        <xdr:cNvCxnSpPr/>
      </xdr:nvCxnSpPr>
      <xdr:spPr>
        <a:xfrm flipV="1">
          <a:off x="13893800" y="13454380"/>
          <a:ext cx="8890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144780</xdr:rowOff>
    </xdr:from>
    <xdr:to>
      <xdr:col>74</xdr:col>
      <xdr:colOff>31750</xdr:colOff>
      <xdr:row>77</xdr:row>
      <xdr:rowOff>74930</xdr:rowOff>
    </xdr:to>
    <xdr:sp macro="" textlink="">
      <xdr:nvSpPr>
        <xdr:cNvPr id="440" name="フローチャート: 判断 439"/>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85107</xdr:rowOff>
    </xdr:from>
    <xdr:ext cx="762000" cy="259045"/>
    <xdr:sp macro="" textlink="">
      <xdr:nvSpPr>
        <xdr:cNvPr id="441" name="テキスト ボックス 440"/>
        <xdr:cNvSpPr txBox="1"/>
      </xdr:nvSpPr>
      <xdr:spPr>
        <a:xfrm>
          <a:off x="14401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66039</xdr:rowOff>
    </xdr:from>
    <xdr:to>
      <xdr:col>69</xdr:col>
      <xdr:colOff>92075</xdr:colOff>
      <xdr:row>79</xdr:row>
      <xdr:rowOff>92711</xdr:rowOff>
    </xdr:to>
    <xdr:cxnSp macro="">
      <xdr:nvCxnSpPr>
        <xdr:cNvPr id="442" name="直線コネクタ 441"/>
        <xdr:cNvCxnSpPr/>
      </xdr:nvCxnSpPr>
      <xdr:spPr>
        <a:xfrm>
          <a:off x="13004800" y="13096239"/>
          <a:ext cx="889000" cy="541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91439</xdr:rowOff>
    </xdr:from>
    <xdr:to>
      <xdr:col>69</xdr:col>
      <xdr:colOff>142875</xdr:colOff>
      <xdr:row>77</xdr:row>
      <xdr:rowOff>21589</xdr:rowOff>
    </xdr:to>
    <xdr:sp macro="" textlink="">
      <xdr:nvSpPr>
        <xdr:cNvPr id="443" name="フローチャート: 判断 442"/>
        <xdr:cNvSpPr/>
      </xdr:nvSpPr>
      <xdr:spPr>
        <a:xfrm>
          <a:off x="13843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31767</xdr:rowOff>
    </xdr:from>
    <xdr:ext cx="762000" cy="259045"/>
    <xdr:sp macro="" textlink="">
      <xdr:nvSpPr>
        <xdr:cNvPr id="444" name="テキスト ボックス 443"/>
        <xdr:cNvSpPr txBox="1"/>
      </xdr:nvSpPr>
      <xdr:spPr>
        <a:xfrm>
          <a:off x="13512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76200</xdr:rowOff>
    </xdr:from>
    <xdr:to>
      <xdr:col>65</xdr:col>
      <xdr:colOff>53975</xdr:colOff>
      <xdr:row>77</xdr:row>
      <xdr:rowOff>6350</xdr:rowOff>
    </xdr:to>
    <xdr:sp macro="" textlink="">
      <xdr:nvSpPr>
        <xdr:cNvPr id="445" name="フローチャート: 判断 444"/>
        <xdr:cNvSpPr/>
      </xdr:nvSpPr>
      <xdr:spPr>
        <a:xfrm>
          <a:off x="12954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162577</xdr:rowOff>
    </xdr:from>
    <xdr:ext cx="762000" cy="259045"/>
    <xdr:sp macro="" textlink="">
      <xdr:nvSpPr>
        <xdr:cNvPr id="446" name="テキスト ボックス 445"/>
        <xdr:cNvSpPr txBox="1"/>
      </xdr:nvSpPr>
      <xdr:spPr>
        <a:xfrm>
          <a:off x="12623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81</xdr:row>
      <xdr:rowOff>19050</xdr:rowOff>
    </xdr:from>
    <xdr:to>
      <xdr:col>82</xdr:col>
      <xdr:colOff>158750</xdr:colOff>
      <xdr:row>81</xdr:row>
      <xdr:rowOff>120650</xdr:rowOff>
    </xdr:to>
    <xdr:sp macro="" textlink="">
      <xdr:nvSpPr>
        <xdr:cNvPr id="452" name="楕円 451"/>
        <xdr:cNvSpPr/>
      </xdr:nvSpPr>
      <xdr:spPr>
        <a:xfrm>
          <a:off x="16459200" y="1390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99077</xdr:rowOff>
    </xdr:from>
    <xdr:ext cx="762000" cy="259045"/>
    <xdr:sp macro="" textlink="">
      <xdr:nvSpPr>
        <xdr:cNvPr id="453" name="公債費以外該当値テキスト"/>
        <xdr:cNvSpPr txBox="1"/>
      </xdr:nvSpPr>
      <xdr:spPr>
        <a:xfrm>
          <a:off x="16598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99061</xdr:rowOff>
    </xdr:from>
    <xdr:to>
      <xdr:col>78</xdr:col>
      <xdr:colOff>120650</xdr:colOff>
      <xdr:row>79</xdr:row>
      <xdr:rowOff>29211</xdr:rowOff>
    </xdr:to>
    <xdr:sp macro="" textlink="">
      <xdr:nvSpPr>
        <xdr:cNvPr id="454" name="楕円 453"/>
        <xdr:cNvSpPr/>
      </xdr:nvSpPr>
      <xdr:spPr>
        <a:xfrm>
          <a:off x="15621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13988</xdr:rowOff>
    </xdr:from>
    <xdr:ext cx="736600" cy="259045"/>
    <xdr:sp macro="" textlink="">
      <xdr:nvSpPr>
        <xdr:cNvPr id="455" name="テキスト ボックス 454"/>
        <xdr:cNvSpPr txBox="1"/>
      </xdr:nvSpPr>
      <xdr:spPr>
        <a:xfrm>
          <a:off x="15290800" y="13558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30480</xdr:rowOff>
    </xdr:from>
    <xdr:to>
      <xdr:col>74</xdr:col>
      <xdr:colOff>31750</xdr:colOff>
      <xdr:row>78</xdr:row>
      <xdr:rowOff>132080</xdr:rowOff>
    </xdr:to>
    <xdr:sp macro="" textlink="">
      <xdr:nvSpPr>
        <xdr:cNvPr id="456" name="楕円 455"/>
        <xdr:cNvSpPr/>
      </xdr:nvSpPr>
      <xdr:spPr>
        <a:xfrm>
          <a:off x="14732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116857</xdr:rowOff>
    </xdr:from>
    <xdr:ext cx="762000" cy="259045"/>
    <xdr:sp macro="" textlink="">
      <xdr:nvSpPr>
        <xdr:cNvPr id="457" name="テキスト ボックス 456"/>
        <xdr:cNvSpPr txBox="1"/>
      </xdr:nvSpPr>
      <xdr:spPr>
        <a:xfrm>
          <a:off x="14401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41911</xdr:rowOff>
    </xdr:from>
    <xdr:to>
      <xdr:col>69</xdr:col>
      <xdr:colOff>142875</xdr:colOff>
      <xdr:row>79</xdr:row>
      <xdr:rowOff>143511</xdr:rowOff>
    </xdr:to>
    <xdr:sp macro="" textlink="">
      <xdr:nvSpPr>
        <xdr:cNvPr id="458" name="楕円 457"/>
        <xdr:cNvSpPr/>
      </xdr:nvSpPr>
      <xdr:spPr>
        <a:xfrm>
          <a:off x="13843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128288</xdr:rowOff>
    </xdr:from>
    <xdr:ext cx="762000" cy="259045"/>
    <xdr:sp macro="" textlink="">
      <xdr:nvSpPr>
        <xdr:cNvPr id="459" name="テキスト ボックス 458"/>
        <xdr:cNvSpPr txBox="1"/>
      </xdr:nvSpPr>
      <xdr:spPr>
        <a:xfrm>
          <a:off x="13512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15239</xdr:rowOff>
    </xdr:from>
    <xdr:to>
      <xdr:col>65</xdr:col>
      <xdr:colOff>53975</xdr:colOff>
      <xdr:row>76</xdr:row>
      <xdr:rowOff>116839</xdr:rowOff>
    </xdr:to>
    <xdr:sp macro="" textlink="">
      <xdr:nvSpPr>
        <xdr:cNvPr id="460" name="楕円 459"/>
        <xdr:cNvSpPr/>
      </xdr:nvSpPr>
      <xdr:spPr>
        <a:xfrm>
          <a:off x="12954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127017</xdr:rowOff>
    </xdr:from>
    <xdr:ext cx="762000" cy="259045"/>
    <xdr:sp macro="" textlink="">
      <xdr:nvSpPr>
        <xdr:cNvPr id="461" name="テキスト ボックス 460"/>
        <xdr:cNvSpPr txBox="1"/>
      </xdr:nvSpPr>
      <xdr:spPr>
        <a:xfrm>
          <a:off x="12623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大阪府泉佐野市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159472</xdr:rowOff>
    </xdr:from>
    <xdr:to>
      <xdr:col>29</xdr:col>
      <xdr:colOff>127000</xdr:colOff>
      <xdr:row>19</xdr:row>
      <xdr:rowOff>103236</xdr:rowOff>
    </xdr:to>
    <xdr:cxnSp macro="">
      <xdr:nvCxnSpPr>
        <xdr:cNvPr id="47" name="直線コネクタ 46"/>
        <xdr:cNvCxnSpPr/>
      </xdr:nvCxnSpPr>
      <xdr:spPr bwMode="auto">
        <a:xfrm flipV="1">
          <a:off x="5651500" y="1921597"/>
          <a:ext cx="0" cy="14868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75313</xdr:rowOff>
    </xdr:from>
    <xdr:ext cx="762000" cy="259045"/>
    <xdr:sp macro="" textlink="">
      <xdr:nvSpPr>
        <xdr:cNvPr id="48" name="人口1人当たり決算額の推移最小値テキスト130"/>
        <xdr:cNvSpPr txBox="1"/>
      </xdr:nvSpPr>
      <xdr:spPr>
        <a:xfrm>
          <a:off x="5740400" y="3380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103236</xdr:rowOff>
    </xdr:from>
    <xdr:to>
      <xdr:col>30</xdr:col>
      <xdr:colOff>25400</xdr:colOff>
      <xdr:row>19</xdr:row>
      <xdr:rowOff>103236</xdr:rowOff>
    </xdr:to>
    <xdr:cxnSp macro="">
      <xdr:nvCxnSpPr>
        <xdr:cNvPr id="49" name="直線コネクタ 48"/>
        <xdr:cNvCxnSpPr/>
      </xdr:nvCxnSpPr>
      <xdr:spPr bwMode="auto">
        <a:xfrm>
          <a:off x="5562600" y="34084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74399</xdr:rowOff>
    </xdr:from>
    <xdr:ext cx="762000" cy="259045"/>
    <xdr:sp macro="" textlink="">
      <xdr:nvSpPr>
        <xdr:cNvPr id="50" name="人口1人当たり決算額の推移最大値テキスト130"/>
        <xdr:cNvSpPr txBox="1"/>
      </xdr:nvSpPr>
      <xdr:spPr>
        <a:xfrm>
          <a:off x="5740400" y="1665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159472</xdr:rowOff>
    </xdr:from>
    <xdr:to>
      <xdr:col>30</xdr:col>
      <xdr:colOff>25400</xdr:colOff>
      <xdr:row>10</xdr:row>
      <xdr:rowOff>159472</xdr:rowOff>
    </xdr:to>
    <xdr:cxnSp macro="">
      <xdr:nvCxnSpPr>
        <xdr:cNvPr id="51" name="直線コネクタ 50"/>
        <xdr:cNvCxnSpPr/>
      </xdr:nvCxnSpPr>
      <xdr:spPr bwMode="auto">
        <a:xfrm>
          <a:off x="5562600" y="19215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6147</xdr:rowOff>
    </xdr:from>
    <xdr:to>
      <xdr:col>29</xdr:col>
      <xdr:colOff>127000</xdr:colOff>
      <xdr:row>16</xdr:row>
      <xdr:rowOff>35179</xdr:rowOff>
    </xdr:to>
    <xdr:cxnSp macro="">
      <xdr:nvCxnSpPr>
        <xdr:cNvPr id="52" name="直線コネクタ 51"/>
        <xdr:cNvCxnSpPr/>
      </xdr:nvCxnSpPr>
      <xdr:spPr bwMode="auto">
        <a:xfrm flipV="1">
          <a:off x="5003800" y="2625522"/>
          <a:ext cx="647700" cy="2004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82774</xdr:rowOff>
    </xdr:from>
    <xdr:ext cx="762000" cy="259045"/>
    <xdr:sp macro="" textlink="">
      <xdr:nvSpPr>
        <xdr:cNvPr id="53" name="人口1人当たり決算額の推移平均値テキスト130"/>
        <xdr:cNvSpPr txBox="1"/>
      </xdr:nvSpPr>
      <xdr:spPr>
        <a:xfrm>
          <a:off x="5740400" y="2702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110697</xdr:rowOff>
    </xdr:from>
    <xdr:to>
      <xdr:col>29</xdr:col>
      <xdr:colOff>177800</xdr:colOff>
      <xdr:row>16</xdr:row>
      <xdr:rowOff>40847</xdr:rowOff>
    </xdr:to>
    <xdr:sp macro="" textlink="">
      <xdr:nvSpPr>
        <xdr:cNvPr id="54" name="フローチャート: 判断 53"/>
        <xdr:cNvSpPr/>
      </xdr:nvSpPr>
      <xdr:spPr bwMode="auto">
        <a:xfrm>
          <a:off x="5600700" y="2730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30770</xdr:rowOff>
    </xdr:from>
    <xdr:to>
      <xdr:col>26</xdr:col>
      <xdr:colOff>50800</xdr:colOff>
      <xdr:row>16</xdr:row>
      <xdr:rowOff>35179</xdr:rowOff>
    </xdr:to>
    <xdr:cxnSp macro="">
      <xdr:nvCxnSpPr>
        <xdr:cNvPr id="55" name="直線コネクタ 54"/>
        <xdr:cNvCxnSpPr/>
      </xdr:nvCxnSpPr>
      <xdr:spPr bwMode="auto">
        <a:xfrm>
          <a:off x="4305300" y="2821595"/>
          <a:ext cx="698500" cy="44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166149</xdr:rowOff>
    </xdr:from>
    <xdr:to>
      <xdr:col>26</xdr:col>
      <xdr:colOff>101600</xdr:colOff>
      <xdr:row>16</xdr:row>
      <xdr:rowOff>96299</xdr:rowOff>
    </xdr:to>
    <xdr:sp macro="" textlink="">
      <xdr:nvSpPr>
        <xdr:cNvPr id="56" name="フローチャート: 判断 55"/>
        <xdr:cNvSpPr/>
      </xdr:nvSpPr>
      <xdr:spPr bwMode="auto">
        <a:xfrm>
          <a:off x="4953000" y="2785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81076</xdr:rowOff>
    </xdr:from>
    <xdr:ext cx="736600" cy="259045"/>
    <xdr:sp macro="" textlink="">
      <xdr:nvSpPr>
        <xdr:cNvPr id="57" name="テキスト ボックス 56"/>
        <xdr:cNvSpPr txBox="1"/>
      </xdr:nvSpPr>
      <xdr:spPr>
        <a:xfrm>
          <a:off x="4622800" y="2871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30770</xdr:rowOff>
    </xdr:from>
    <xdr:to>
      <xdr:col>22</xdr:col>
      <xdr:colOff>114300</xdr:colOff>
      <xdr:row>16</xdr:row>
      <xdr:rowOff>88116</xdr:rowOff>
    </xdr:to>
    <xdr:cxnSp macro="">
      <xdr:nvCxnSpPr>
        <xdr:cNvPr id="58" name="直線コネクタ 57"/>
        <xdr:cNvCxnSpPr/>
      </xdr:nvCxnSpPr>
      <xdr:spPr bwMode="auto">
        <a:xfrm flipV="1">
          <a:off x="3606800" y="2821595"/>
          <a:ext cx="698500" cy="573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13085</xdr:rowOff>
    </xdr:from>
    <xdr:to>
      <xdr:col>22</xdr:col>
      <xdr:colOff>165100</xdr:colOff>
      <xdr:row>16</xdr:row>
      <xdr:rowOff>114685</xdr:rowOff>
    </xdr:to>
    <xdr:sp macro="" textlink="">
      <xdr:nvSpPr>
        <xdr:cNvPr id="59" name="フローチャート: 判断 58"/>
        <xdr:cNvSpPr/>
      </xdr:nvSpPr>
      <xdr:spPr bwMode="auto">
        <a:xfrm>
          <a:off x="4254500" y="28039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99462</xdr:rowOff>
    </xdr:from>
    <xdr:ext cx="762000" cy="259045"/>
    <xdr:sp macro="" textlink="">
      <xdr:nvSpPr>
        <xdr:cNvPr id="60" name="テキスト ボックス 59"/>
        <xdr:cNvSpPr txBox="1"/>
      </xdr:nvSpPr>
      <xdr:spPr>
        <a:xfrm>
          <a:off x="3924300" y="2890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88116</xdr:rowOff>
    </xdr:from>
    <xdr:to>
      <xdr:col>18</xdr:col>
      <xdr:colOff>177800</xdr:colOff>
      <xdr:row>16</xdr:row>
      <xdr:rowOff>134130</xdr:rowOff>
    </xdr:to>
    <xdr:cxnSp macro="">
      <xdr:nvCxnSpPr>
        <xdr:cNvPr id="61" name="直線コネクタ 60"/>
        <xdr:cNvCxnSpPr/>
      </xdr:nvCxnSpPr>
      <xdr:spPr bwMode="auto">
        <a:xfrm flipV="1">
          <a:off x="2908300" y="2878941"/>
          <a:ext cx="698500" cy="460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18865</xdr:rowOff>
    </xdr:from>
    <xdr:to>
      <xdr:col>19</xdr:col>
      <xdr:colOff>38100</xdr:colOff>
      <xdr:row>16</xdr:row>
      <xdr:rowOff>120465</xdr:rowOff>
    </xdr:to>
    <xdr:sp macro="" textlink="">
      <xdr:nvSpPr>
        <xdr:cNvPr id="62" name="フローチャート: 判断 61"/>
        <xdr:cNvSpPr/>
      </xdr:nvSpPr>
      <xdr:spPr bwMode="auto">
        <a:xfrm>
          <a:off x="3556000" y="280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130642</xdr:rowOff>
    </xdr:from>
    <xdr:ext cx="762000" cy="259045"/>
    <xdr:sp macro="" textlink="">
      <xdr:nvSpPr>
        <xdr:cNvPr id="63" name="テキスト ボックス 62"/>
        <xdr:cNvSpPr txBox="1"/>
      </xdr:nvSpPr>
      <xdr:spPr>
        <a:xfrm>
          <a:off x="3225800" y="2578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24678</xdr:rowOff>
    </xdr:from>
    <xdr:to>
      <xdr:col>15</xdr:col>
      <xdr:colOff>101600</xdr:colOff>
      <xdr:row>16</xdr:row>
      <xdr:rowOff>126278</xdr:rowOff>
    </xdr:to>
    <xdr:sp macro="" textlink="">
      <xdr:nvSpPr>
        <xdr:cNvPr id="64" name="フローチャート: 判断 63"/>
        <xdr:cNvSpPr/>
      </xdr:nvSpPr>
      <xdr:spPr bwMode="auto">
        <a:xfrm>
          <a:off x="2857500" y="2815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136455</xdr:rowOff>
    </xdr:from>
    <xdr:ext cx="762000" cy="259045"/>
    <xdr:sp macro="" textlink="">
      <xdr:nvSpPr>
        <xdr:cNvPr id="65" name="テキスト ボックス 64"/>
        <xdr:cNvSpPr txBox="1"/>
      </xdr:nvSpPr>
      <xdr:spPr>
        <a:xfrm>
          <a:off x="2527300" y="2584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126797</xdr:rowOff>
    </xdr:from>
    <xdr:to>
      <xdr:col>29</xdr:col>
      <xdr:colOff>177800</xdr:colOff>
      <xdr:row>15</xdr:row>
      <xdr:rowOff>56947</xdr:rowOff>
    </xdr:to>
    <xdr:sp macro="" textlink="">
      <xdr:nvSpPr>
        <xdr:cNvPr id="71" name="楕円 70"/>
        <xdr:cNvSpPr/>
      </xdr:nvSpPr>
      <xdr:spPr bwMode="auto">
        <a:xfrm>
          <a:off x="5600700" y="25747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143324</xdr:rowOff>
    </xdr:from>
    <xdr:ext cx="762000" cy="259045"/>
    <xdr:sp macro="" textlink="">
      <xdr:nvSpPr>
        <xdr:cNvPr id="72" name="人口1人当たり決算額の推移該当値テキスト130"/>
        <xdr:cNvSpPr txBox="1"/>
      </xdr:nvSpPr>
      <xdr:spPr>
        <a:xfrm>
          <a:off x="5740400" y="2419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155829</xdr:rowOff>
    </xdr:from>
    <xdr:to>
      <xdr:col>26</xdr:col>
      <xdr:colOff>101600</xdr:colOff>
      <xdr:row>16</xdr:row>
      <xdr:rowOff>85979</xdr:rowOff>
    </xdr:to>
    <xdr:sp macro="" textlink="">
      <xdr:nvSpPr>
        <xdr:cNvPr id="73" name="楕円 72"/>
        <xdr:cNvSpPr/>
      </xdr:nvSpPr>
      <xdr:spPr bwMode="auto">
        <a:xfrm>
          <a:off x="4953000" y="27752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96156</xdr:rowOff>
    </xdr:from>
    <xdr:ext cx="736600" cy="259045"/>
    <xdr:sp macro="" textlink="">
      <xdr:nvSpPr>
        <xdr:cNvPr id="74" name="テキスト ボックス 73"/>
        <xdr:cNvSpPr txBox="1"/>
      </xdr:nvSpPr>
      <xdr:spPr>
        <a:xfrm>
          <a:off x="4622800" y="2544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151420</xdr:rowOff>
    </xdr:from>
    <xdr:to>
      <xdr:col>22</xdr:col>
      <xdr:colOff>165100</xdr:colOff>
      <xdr:row>16</xdr:row>
      <xdr:rowOff>81570</xdr:rowOff>
    </xdr:to>
    <xdr:sp macro="" textlink="">
      <xdr:nvSpPr>
        <xdr:cNvPr id="75" name="楕円 74"/>
        <xdr:cNvSpPr/>
      </xdr:nvSpPr>
      <xdr:spPr bwMode="auto">
        <a:xfrm>
          <a:off x="4254500" y="27707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91747</xdr:rowOff>
    </xdr:from>
    <xdr:ext cx="762000" cy="259045"/>
    <xdr:sp macro="" textlink="">
      <xdr:nvSpPr>
        <xdr:cNvPr id="76" name="テキスト ボックス 75"/>
        <xdr:cNvSpPr txBox="1"/>
      </xdr:nvSpPr>
      <xdr:spPr>
        <a:xfrm>
          <a:off x="3924300" y="253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37316</xdr:rowOff>
    </xdr:from>
    <xdr:to>
      <xdr:col>19</xdr:col>
      <xdr:colOff>38100</xdr:colOff>
      <xdr:row>16</xdr:row>
      <xdr:rowOff>138916</xdr:rowOff>
    </xdr:to>
    <xdr:sp macro="" textlink="">
      <xdr:nvSpPr>
        <xdr:cNvPr id="77" name="楕円 76"/>
        <xdr:cNvSpPr/>
      </xdr:nvSpPr>
      <xdr:spPr bwMode="auto">
        <a:xfrm>
          <a:off x="3556000" y="28281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123693</xdr:rowOff>
    </xdr:from>
    <xdr:ext cx="762000" cy="259045"/>
    <xdr:sp macro="" textlink="">
      <xdr:nvSpPr>
        <xdr:cNvPr id="78" name="テキスト ボックス 77"/>
        <xdr:cNvSpPr txBox="1"/>
      </xdr:nvSpPr>
      <xdr:spPr>
        <a:xfrm>
          <a:off x="3225800" y="2914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83330</xdr:rowOff>
    </xdr:from>
    <xdr:to>
      <xdr:col>15</xdr:col>
      <xdr:colOff>101600</xdr:colOff>
      <xdr:row>17</xdr:row>
      <xdr:rowOff>13480</xdr:rowOff>
    </xdr:to>
    <xdr:sp macro="" textlink="">
      <xdr:nvSpPr>
        <xdr:cNvPr id="79" name="楕円 78"/>
        <xdr:cNvSpPr/>
      </xdr:nvSpPr>
      <xdr:spPr bwMode="auto">
        <a:xfrm>
          <a:off x="2857500" y="28741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169707</xdr:rowOff>
    </xdr:from>
    <xdr:ext cx="762000" cy="259045"/>
    <xdr:sp macro="" textlink="">
      <xdr:nvSpPr>
        <xdr:cNvPr id="80" name="テキスト ボックス 79"/>
        <xdr:cNvSpPr txBox="1"/>
      </xdr:nvSpPr>
      <xdr:spPr>
        <a:xfrm>
          <a:off x="2527300" y="2960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35</xdr:row>
      <xdr:rowOff>257</xdr:rowOff>
    </xdr:from>
    <xdr:to>
      <xdr:col>29</xdr:col>
      <xdr:colOff>127000</xdr:colOff>
      <xdr:row>38</xdr:row>
      <xdr:rowOff>96139</xdr:rowOff>
    </xdr:to>
    <xdr:cxnSp macro="">
      <xdr:nvCxnSpPr>
        <xdr:cNvPr id="110" name="直線コネクタ 109"/>
        <xdr:cNvCxnSpPr/>
      </xdr:nvCxnSpPr>
      <xdr:spPr bwMode="auto">
        <a:xfrm flipV="1">
          <a:off x="5651500" y="6610607"/>
          <a:ext cx="0" cy="9531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68216</xdr:rowOff>
    </xdr:from>
    <xdr:ext cx="762000" cy="259045"/>
    <xdr:sp macro="" textlink="">
      <xdr:nvSpPr>
        <xdr:cNvPr id="111" name="人口1人当たり決算額の推移最小値テキスト445"/>
        <xdr:cNvSpPr txBox="1"/>
      </xdr:nvSpPr>
      <xdr:spPr>
        <a:xfrm>
          <a:off x="5740400" y="7535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96139</xdr:rowOff>
    </xdr:from>
    <xdr:to>
      <xdr:col>30</xdr:col>
      <xdr:colOff>25400</xdr:colOff>
      <xdr:row>38</xdr:row>
      <xdr:rowOff>96139</xdr:rowOff>
    </xdr:to>
    <xdr:cxnSp macro="">
      <xdr:nvCxnSpPr>
        <xdr:cNvPr id="112" name="直線コネクタ 111"/>
        <xdr:cNvCxnSpPr/>
      </xdr:nvCxnSpPr>
      <xdr:spPr bwMode="auto">
        <a:xfrm>
          <a:off x="5562600" y="75637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34</xdr:row>
      <xdr:rowOff>86635</xdr:rowOff>
    </xdr:from>
    <xdr:ext cx="762000" cy="259045"/>
    <xdr:sp macro="" textlink="">
      <xdr:nvSpPr>
        <xdr:cNvPr id="113" name="人口1人当たり決算額の推移最大値テキスト445"/>
        <xdr:cNvSpPr txBox="1"/>
      </xdr:nvSpPr>
      <xdr:spPr>
        <a:xfrm>
          <a:off x="5740400" y="635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35</xdr:row>
      <xdr:rowOff>257</xdr:rowOff>
    </xdr:from>
    <xdr:to>
      <xdr:col>30</xdr:col>
      <xdr:colOff>25400</xdr:colOff>
      <xdr:row>35</xdr:row>
      <xdr:rowOff>257</xdr:rowOff>
    </xdr:to>
    <xdr:cxnSp macro="">
      <xdr:nvCxnSpPr>
        <xdr:cNvPr id="114" name="直線コネクタ 113"/>
        <xdr:cNvCxnSpPr/>
      </xdr:nvCxnSpPr>
      <xdr:spPr bwMode="auto">
        <a:xfrm>
          <a:off x="5562600" y="66106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270169</xdr:rowOff>
    </xdr:from>
    <xdr:to>
      <xdr:col>29</xdr:col>
      <xdr:colOff>127000</xdr:colOff>
      <xdr:row>35</xdr:row>
      <xdr:rowOff>257</xdr:rowOff>
    </xdr:to>
    <xdr:cxnSp macro="">
      <xdr:nvCxnSpPr>
        <xdr:cNvPr id="115" name="直線コネクタ 114"/>
        <xdr:cNvCxnSpPr/>
      </xdr:nvCxnSpPr>
      <xdr:spPr bwMode="auto">
        <a:xfrm>
          <a:off x="5003800" y="6537619"/>
          <a:ext cx="647700" cy="729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1381</xdr:rowOff>
    </xdr:from>
    <xdr:ext cx="762000" cy="259045"/>
    <xdr:sp macro="" textlink="">
      <xdr:nvSpPr>
        <xdr:cNvPr id="116" name="人口1人当たり決算額の推移平均値テキスト445"/>
        <xdr:cNvSpPr txBox="1"/>
      </xdr:nvSpPr>
      <xdr:spPr>
        <a:xfrm>
          <a:off x="5740400" y="69546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29304</xdr:rowOff>
    </xdr:from>
    <xdr:to>
      <xdr:col>29</xdr:col>
      <xdr:colOff>177800</xdr:colOff>
      <xdr:row>36</xdr:row>
      <xdr:rowOff>130904</xdr:rowOff>
    </xdr:to>
    <xdr:sp macro="" textlink="">
      <xdr:nvSpPr>
        <xdr:cNvPr id="117" name="フローチャート: 判断 116"/>
        <xdr:cNvSpPr/>
      </xdr:nvSpPr>
      <xdr:spPr bwMode="auto">
        <a:xfrm>
          <a:off x="5600700" y="69825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101626</xdr:rowOff>
    </xdr:from>
    <xdr:to>
      <xdr:col>26</xdr:col>
      <xdr:colOff>50800</xdr:colOff>
      <xdr:row>34</xdr:row>
      <xdr:rowOff>270169</xdr:rowOff>
    </xdr:to>
    <xdr:cxnSp macro="">
      <xdr:nvCxnSpPr>
        <xdr:cNvPr id="118" name="直線コネクタ 117"/>
        <xdr:cNvCxnSpPr/>
      </xdr:nvCxnSpPr>
      <xdr:spPr bwMode="auto">
        <a:xfrm>
          <a:off x="4305300" y="6369076"/>
          <a:ext cx="698500" cy="1685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36064</xdr:rowOff>
    </xdr:from>
    <xdr:to>
      <xdr:col>26</xdr:col>
      <xdr:colOff>101600</xdr:colOff>
      <xdr:row>36</xdr:row>
      <xdr:rowOff>137664</xdr:rowOff>
    </xdr:to>
    <xdr:sp macro="" textlink="">
      <xdr:nvSpPr>
        <xdr:cNvPr id="119" name="フローチャート: 判断 118"/>
        <xdr:cNvSpPr/>
      </xdr:nvSpPr>
      <xdr:spPr bwMode="auto">
        <a:xfrm>
          <a:off x="4953000" y="6989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122441</xdr:rowOff>
    </xdr:from>
    <xdr:ext cx="736600" cy="259045"/>
    <xdr:sp macro="" textlink="">
      <xdr:nvSpPr>
        <xdr:cNvPr id="120" name="テキスト ボックス 119"/>
        <xdr:cNvSpPr txBox="1"/>
      </xdr:nvSpPr>
      <xdr:spPr>
        <a:xfrm>
          <a:off x="4622800" y="7075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86538</xdr:rowOff>
    </xdr:from>
    <xdr:to>
      <xdr:col>22</xdr:col>
      <xdr:colOff>114300</xdr:colOff>
      <xdr:row>34</xdr:row>
      <xdr:rowOff>101626</xdr:rowOff>
    </xdr:to>
    <xdr:cxnSp macro="">
      <xdr:nvCxnSpPr>
        <xdr:cNvPr id="121" name="直線コネクタ 120"/>
        <xdr:cNvCxnSpPr/>
      </xdr:nvCxnSpPr>
      <xdr:spPr bwMode="auto">
        <a:xfrm>
          <a:off x="3606800" y="6353988"/>
          <a:ext cx="698500" cy="150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21303</xdr:rowOff>
    </xdr:from>
    <xdr:to>
      <xdr:col>22</xdr:col>
      <xdr:colOff>165100</xdr:colOff>
      <xdr:row>36</xdr:row>
      <xdr:rowOff>122903</xdr:rowOff>
    </xdr:to>
    <xdr:sp macro="" textlink="">
      <xdr:nvSpPr>
        <xdr:cNvPr id="122" name="フローチャート: 判断 121"/>
        <xdr:cNvSpPr/>
      </xdr:nvSpPr>
      <xdr:spPr bwMode="auto">
        <a:xfrm>
          <a:off x="4254500" y="69745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107680</xdr:rowOff>
    </xdr:from>
    <xdr:ext cx="762000" cy="259045"/>
    <xdr:sp macro="" textlink="">
      <xdr:nvSpPr>
        <xdr:cNvPr id="123" name="テキスト ボックス 122"/>
        <xdr:cNvSpPr txBox="1"/>
      </xdr:nvSpPr>
      <xdr:spPr>
        <a:xfrm>
          <a:off x="3924300" y="7060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180591</xdr:rowOff>
    </xdr:from>
    <xdr:to>
      <xdr:col>18</xdr:col>
      <xdr:colOff>177800</xdr:colOff>
      <xdr:row>34</xdr:row>
      <xdr:rowOff>86538</xdr:rowOff>
    </xdr:to>
    <xdr:cxnSp macro="">
      <xdr:nvCxnSpPr>
        <xdr:cNvPr id="124" name="直線コネクタ 123"/>
        <xdr:cNvCxnSpPr/>
      </xdr:nvCxnSpPr>
      <xdr:spPr bwMode="auto">
        <a:xfrm>
          <a:off x="2908300" y="6105141"/>
          <a:ext cx="698500" cy="2488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8927</xdr:rowOff>
    </xdr:from>
    <xdr:to>
      <xdr:col>19</xdr:col>
      <xdr:colOff>38100</xdr:colOff>
      <xdr:row>36</xdr:row>
      <xdr:rowOff>110527</xdr:rowOff>
    </xdr:to>
    <xdr:sp macro="" textlink="">
      <xdr:nvSpPr>
        <xdr:cNvPr id="125" name="フローチャート: 判断 124"/>
        <xdr:cNvSpPr/>
      </xdr:nvSpPr>
      <xdr:spPr bwMode="auto">
        <a:xfrm>
          <a:off x="3556000" y="69621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95304</xdr:rowOff>
    </xdr:from>
    <xdr:ext cx="762000" cy="259045"/>
    <xdr:sp macro="" textlink="">
      <xdr:nvSpPr>
        <xdr:cNvPr id="126" name="テキスト ボックス 125"/>
        <xdr:cNvSpPr txBox="1"/>
      </xdr:nvSpPr>
      <xdr:spPr>
        <a:xfrm>
          <a:off x="3225800" y="7048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337262</xdr:rowOff>
    </xdr:from>
    <xdr:to>
      <xdr:col>15</xdr:col>
      <xdr:colOff>101600</xdr:colOff>
      <xdr:row>36</xdr:row>
      <xdr:rowOff>95962</xdr:rowOff>
    </xdr:to>
    <xdr:sp macro="" textlink="">
      <xdr:nvSpPr>
        <xdr:cNvPr id="127" name="フローチャート: 判断 126"/>
        <xdr:cNvSpPr/>
      </xdr:nvSpPr>
      <xdr:spPr bwMode="auto">
        <a:xfrm>
          <a:off x="2857500" y="69476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80739</xdr:rowOff>
    </xdr:from>
    <xdr:ext cx="762000" cy="259045"/>
    <xdr:sp macro="" textlink="">
      <xdr:nvSpPr>
        <xdr:cNvPr id="128" name="テキスト ボックス 127"/>
        <xdr:cNvSpPr txBox="1"/>
      </xdr:nvSpPr>
      <xdr:spPr>
        <a:xfrm>
          <a:off x="2527300" y="7033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292357</xdr:rowOff>
    </xdr:from>
    <xdr:to>
      <xdr:col>29</xdr:col>
      <xdr:colOff>177800</xdr:colOff>
      <xdr:row>35</xdr:row>
      <xdr:rowOff>51057</xdr:rowOff>
    </xdr:to>
    <xdr:sp macro="" textlink="">
      <xdr:nvSpPr>
        <xdr:cNvPr id="134" name="楕円 133"/>
        <xdr:cNvSpPr/>
      </xdr:nvSpPr>
      <xdr:spPr bwMode="auto">
        <a:xfrm>
          <a:off x="5600700" y="65598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239034</xdr:rowOff>
    </xdr:from>
    <xdr:ext cx="762000" cy="259045"/>
    <xdr:sp macro="" textlink="">
      <xdr:nvSpPr>
        <xdr:cNvPr id="135" name="人口1人当たり決算額の推移該当値テキスト445"/>
        <xdr:cNvSpPr txBox="1"/>
      </xdr:nvSpPr>
      <xdr:spPr>
        <a:xfrm>
          <a:off x="5740400" y="6506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219369</xdr:rowOff>
    </xdr:from>
    <xdr:to>
      <xdr:col>26</xdr:col>
      <xdr:colOff>101600</xdr:colOff>
      <xdr:row>34</xdr:row>
      <xdr:rowOff>320969</xdr:rowOff>
    </xdr:to>
    <xdr:sp macro="" textlink="">
      <xdr:nvSpPr>
        <xdr:cNvPr id="136" name="楕円 135"/>
        <xdr:cNvSpPr/>
      </xdr:nvSpPr>
      <xdr:spPr bwMode="auto">
        <a:xfrm>
          <a:off x="4953000" y="64868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331146</xdr:rowOff>
    </xdr:from>
    <xdr:ext cx="736600" cy="259045"/>
    <xdr:sp macro="" textlink="">
      <xdr:nvSpPr>
        <xdr:cNvPr id="137" name="テキスト ボックス 136"/>
        <xdr:cNvSpPr txBox="1"/>
      </xdr:nvSpPr>
      <xdr:spPr>
        <a:xfrm>
          <a:off x="4622800" y="62556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50826</xdr:rowOff>
    </xdr:from>
    <xdr:to>
      <xdr:col>22</xdr:col>
      <xdr:colOff>165100</xdr:colOff>
      <xdr:row>34</xdr:row>
      <xdr:rowOff>152426</xdr:rowOff>
    </xdr:to>
    <xdr:sp macro="" textlink="">
      <xdr:nvSpPr>
        <xdr:cNvPr id="138" name="楕円 137"/>
        <xdr:cNvSpPr/>
      </xdr:nvSpPr>
      <xdr:spPr bwMode="auto">
        <a:xfrm>
          <a:off x="4254500" y="6318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162603</xdr:rowOff>
    </xdr:from>
    <xdr:ext cx="762000" cy="259045"/>
    <xdr:sp macro="" textlink="">
      <xdr:nvSpPr>
        <xdr:cNvPr id="139" name="テキスト ボックス 138"/>
        <xdr:cNvSpPr txBox="1"/>
      </xdr:nvSpPr>
      <xdr:spPr>
        <a:xfrm>
          <a:off x="3924300" y="6087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35738</xdr:rowOff>
    </xdr:from>
    <xdr:to>
      <xdr:col>19</xdr:col>
      <xdr:colOff>38100</xdr:colOff>
      <xdr:row>34</xdr:row>
      <xdr:rowOff>137338</xdr:rowOff>
    </xdr:to>
    <xdr:sp macro="" textlink="">
      <xdr:nvSpPr>
        <xdr:cNvPr id="140" name="楕円 139"/>
        <xdr:cNvSpPr/>
      </xdr:nvSpPr>
      <xdr:spPr bwMode="auto">
        <a:xfrm>
          <a:off x="3556000" y="63031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147515</xdr:rowOff>
    </xdr:from>
    <xdr:ext cx="762000" cy="259045"/>
    <xdr:sp macro="" textlink="">
      <xdr:nvSpPr>
        <xdr:cNvPr id="141" name="テキスト ボックス 140"/>
        <xdr:cNvSpPr txBox="1"/>
      </xdr:nvSpPr>
      <xdr:spPr>
        <a:xfrm>
          <a:off x="3225800" y="607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129791</xdr:rowOff>
    </xdr:from>
    <xdr:to>
      <xdr:col>15</xdr:col>
      <xdr:colOff>101600</xdr:colOff>
      <xdr:row>33</xdr:row>
      <xdr:rowOff>231391</xdr:rowOff>
    </xdr:to>
    <xdr:sp macro="" textlink="">
      <xdr:nvSpPr>
        <xdr:cNvPr id="142" name="楕円 141"/>
        <xdr:cNvSpPr/>
      </xdr:nvSpPr>
      <xdr:spPr bwMode="auto">
        <a:xfrm>
          <a:off x="2857500" y="60543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70118</xdr:rowOff>
    </xdr:from>
    <xdr:ext cx="762000" cy="259045"/>
    <xdr:sp macro="" textlink="">
      <xdr:nvSpPr>
        <xdr:cNvPr id="143" name="テキスト ボックス 142"/>
        <xdr:cNvSpPr txBox="1"/>
      </xdr:nvSpPr>
      <xdr:spPr>
        <a:xfrm>
          <a:off x="2527300" y="5823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大阪府泉佐野市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99,661
97,689
56.51
68,578,567
68,063,997
135,712
23,556,856
62,555,299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83.0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50" name="テキスト ボックス 49"/>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2" name="テキスト ボックス 51"/>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30</xdr:row>
      <xdr:rowOff>111777</xdr:rowOff>
    </xdr:from>
    <xdr:ext cx="531299" cy="259045"/>
    <xdr:sp macro="" textlink="">
      <xdr:nvSpPr>
        <xdr:cNvPr id="54" name="テキスト ボックス 53"/>
        <xdr:cNvSpPr txBox="1"/>
      </xdr:nvSpPr>
      <xdr:spPr>
        <a:xfrm>
          <a:off x="230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28</xdr:row>
      <xdr:rowOff>168927</xdr:rowOff>
    </xdr:from>
    <xdr:ext cx="531299" cy="259045"/>
    <xdr:sp macro="" textlink="">
      <xdr:nvSpPr>
        <xdr:cNvPr id="56" name="テキスト ボックス 55"/>
        <xdr:cNvSpPr txBox="1"/>
      </xdr:nvSpPr>
      <xdr:spPr>
        <a:xfrm>
          <a:off x="230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106781</xdr:rowOff>
    </xdr:from>
    <xdr:to>
      <xdr:col>24</xdr:col>
      <xdr:colOff>62865</xdr:colOff>
      <xdr:row>38</xdr:row>
      <xdr:rowOff>109010</xdr:rowOff>
    </xdr:to>
    <xdr:cxnSp macro="">
      <xdr:nvCxnSpPr>
        <xdr:cNvPr id="60" name="直線コネクタ 59"/>
        <xdr:cNvCxnSpPr/>
      </xdr:nvCxnSpPr>
      <xdr:spPr>
        <a:xfrm flipV="1">
          <a:off x="4633595" y="5250281"/>
          <a:ext cx="1270" cy="1373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112837</xdr:rowOff>
    </xdr:from>
    <xdr:ext cx="534377" cy="259045"/>
    <xdr:sp macro="" textlink="">
      <xdr:nvSpPr>
        <xdr:cNvPr id="61" name="人件費最小値テキスト"/>
        <xdr:cNvSpPr txBox="1"/>
      </xdr:nvSpPr>
      <xdr:spPr>
        <a:xfrm>
          <a:off x="4686300" y="662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109010</xdr:rowOff>
    </xdr:from>
    <xdr:to>
      <xdr:col>24</xdr:col>
      <xdr:colOff>152400</xdr:colOff>
      <xdr:row>38</xdr:row>
      <xdr:rowOff>109010</xdr:rowOff>
    </xdr:to>
    <xdr:cxnSp macro="">
      <xdr:nvCxnSpPr>
        <xdr:cNvPr id="62" name="直線コネクタ 61"/>
        <xdr:cNvCxnSpPr/>
      </xdr:nvCxnSpPr>
      <xdr:spPr>
        <a:xfrm>
          <a:off x="4546600" y="6624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53458</xdr:rowOff>
    </xdr:from>
    <xdr:ext cx="534377" cy="259045"/>
    <xdr:sp macro="" textlink="">
      <xdr:nvSpPr>
        <xdr:cNvPr id="63" name="人件費最大値テキスト"/>
        <xdr:cNvSpPr txBox="1"/>
      </xdr:nvSpPr>
      <xdr:spPr>
        <a:xfrm>
          <a:off x="4686300" y="5025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106781</xdr:rowOff>
    </xdr:from>
    <xdr:to>
      <xdr:col>24</xdr:col>
      <xdr:colOff>152400</xdr:colOff>
      <xdr:row>30</xdr:row>
      <xdr:rowOff>106781</xdr:rowOff>
    </xdr:to>
    <xdr:cxnSp macro="">
      <xdr:nvCxnSpPr>
        <xdr:cNvPr id="64" name="直線コネクタ 63"/>
        <xdr:cNvCxnSpPr/>
      </xdr:nvCxnSpPr>
      <xdr:spPr>
        <a:xfrm>
          <a:off x="4546600" y="5250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11284</xdr:rowOff>
    </xdr:from>
    <xdr:to>
      <xdr:col>24</xdr:col>
      <xdr:colOff>63500</xdr:colOff>
      <xdr:row>35</xdr:row>
      <xdr:rowOff>152073</xdr:rowOff>
    </xdr:to>
    <xdr:cxnSp macro="">
      <xdr:nvCxnSpPr>
        <xdr:cNvPr id="65" name="直線コネクタ 64"/>
        <xdr:cNvCxnSpPr/>
      </xdr:nvCxnSpPr>
      <xdr:spPr>
        <a:xfrm flipV="1">
          <a:off x="3797300" y="6012034"/>
          <a:ext cx="838200" cy="140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75087</xdr:rowOff>
    </xdr:from>
    <xdr:ext cx="534377" cy="259045"/>
    <xdr:sp macro="" textlink="">
      <xdr:nvSpPr>
        <xdr:cNvPr id="66" name="人件費平均値テキスト"/>
        <xdr:cNvSpPr txBox="1"/>
      </xdr:nvSpPr>
      <xdr:spPr>
        <a:xfrm>
          <a:off x="4686300" y="5732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52210</xdr:rowOff>
    </xdr:from>
    <xdr:to>
      <xdr:col>24</xdr:col>
      <xdr:colOff>114300</xdr:colOff>
      <xdr:row>34</xdr:row>
      <xdr:rowOff>153810</xdr:rowOff>
    </xdr:to>
    <xdr:sp macro="" textlink="">
      <xdr:nvSpPr>
        <xdr:cNvPr id="67" name="フローチャート: 判断 66"/>
        <xdr:cNvSpPr/>
      </xdr:nvSpPr>
      <xdr:spPr>
        <a:xfrm>
          <a:off x="4584700" y="588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122469</xdr:rowOff>
    </xdr:from>
    <xdr:to>
      <xdr:col>19</xdr:col>
      <xdr:colOff>177800</xdr:colOff>
      <xdr:row>35</xdr:row>
      <xdr:rowOff>152073</xdr:rowOff>
    </xdr:to>
    <xdr:cxnSp macro="">
      <xdr:nvCxnSpPr>
        <xdr:cNvPr id="68" name="直線コネクタ 67"/>
        <xdr:cNvCxnSpPr/>
      </xdr:nvCxnSpPr>
      <xdr:spPr>
        <a:xfrm>
          <a:off x="2908300" y="6123219"/>
          <a:ext cx="889000" cy="2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6947</xdr:rowOff>
    </xdr:from>
    <xdr:to>
      <xdr:col>20</xdr:col>
      <xdr:colOff>38100</xdr:colOff>
      <xdr:row>35</xdr:row>
      <xdr:rowOff>108547</xdr:rowOff>
    </xdr:to>
    <xdr:sp macro="" textlink="">
      <xdr:nvSpPr>
        <xdr:cNvPr id="69" name="フローチャート: 判断 68"/>
        <xdr:cNvSpPr/>
      </xdr:nvSpPr>
      <xdr:spPr>
        <a:xfrm>
          <a:off x="3746500" y="6007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125074</xdr:rowOff>
    </xdr:from>
    <xdr:ext cx="534377" cy="259045"/>
    <xdr:sp macro="" textlink="">
      <xdr:nvSpPr>
        <xdr:cNvPr id="70" name="テキスト ボックス 69"/>
        <xdr:cNvSpPr txBox="1"/>
      </xdr:nvSpPr>
      <xdr:spPr>
        <a:xfrm>
          <a:off x="3530111" y="5782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122469</xdr:rowOff>
    </xdr:from>
    <xdr:to>
      <xdr:col>15</xdr:col>
      <xdr:colOff>50800</xdr:colOff>
      <xdr:row>35</xdr:row>
      <xdr:rowOff>139471</xdr:rowOff>
    </xdr:to>
    <xdr:cxnSp macro="">
      <xdr:nvCxnSpPr>
        <xdr:cNvPr id="71" name="直線コネクタ 70"/>
        <xdr:cNvCxnSpPr/>
      </xdr:nvCxnSpPr>
      <xdr:spPr>
        <a:xfrm flipV="1">
          <a:off x="2019300" y="6123219"/>
          <a:ext cx="889000" cy="17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10633</xdr:rowOff>
    </xdr:from>
    <xdr:to>
      <xdr:col>15</xdr:col>
      <xdr:colOff>101600</xdr:colOff>
      <xdr:row>35</xdr:row>
      <xdr:rowOff>112233</xdr:rowOff>
    </xdr:to>
    <xdr:sp macro="" textlink="">
      <xdr:nvSpPr>
        <xdr:cNvPr id="72" name="フローチャート: 判断 71"/>
        <xdr:cNvSpPr/>
      </xdr:nvSpPr>
      <xdr:spPr>
        <a:xfrm>
          <a:off x="2857500" y="601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128760</xdr:rowOff>
    </xdr:from>
    <xdr:ext cx="534377" cy="259045"/>
    <xdr:sp macro="" textlink="">
      <xdr:nvSpPr>
        <xdr:cNvPr id="73" name="テキスト ボックス 72"/>
        <xdr:cNvSpPr txBox="1"/>
      </xdr:nvSpPr>
      <xdr:spPr>
        <a:xfrm>
          <a:off x="2641111" y="5786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139471</xdr:rowOff>
    </xdr:from>
    <xdr:to>
      <xdr:col>10</xdr:col>
      <xdr:colOff>114300</xdr:colOff>
      <xdr:row>36</xdr:row>
      <xdr:rowOff>56804</xdr:rowOff>
    </xdr:to>
    <xdr:cxnSp macro="">
      <xdr:nvCxnSpPr>
        <xdr:cNvPr id="74" name="直線コネクタ 73"/>
        <xdr:cNvCxnSpPr/>
      </xdr:nvCxnSpPr>
      <xdr:spPr>
        <a:xfrm flipV="1">
          <a:off x="1130300" y="6140221"/>
          <a:ext cx="889000" cy="8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21806</xdr:rowOff>
    </xdr:from>
    <xdr:to>
      <xdr:col>10</xdr:col>
      <xdr:colOff>165100</xdr:colOff>
      <xdr:row>35</xdr:row>
      <xdr:rowOff>123406</xdr:rowOff>
    </xdr:to>
    <xdr:sp macro="" textlink="">
      <xdr:nvSpPr>
        <xdr:cNvPr id="75" name="フローチャート: 判断 74"/>
        <xdr:cNvSpPr/>
      </xdr:nvSpPr>
      <xdr:spPr>
        <a:xfrm>
          <a:off x="1968500" y="602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139933</xdr:rowOff>
    </xdr:from>
    <xdr:ext cx="534377" cy="259045"/>
    <xdr:sp macro="" textlink="">
      <xdr:nvSpPr>
        <xdr:cNvPr id="76" name="テキスト ボックス 75"/>
        <xdr:cNvSpPr txBox="1"/>
      </xdr:nvSpPr>
      <xdr:spPr>
        <a:xfrm>
          <a:off x="1752111" y="579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17148</xdr:rowOff>
    </xdr:from>
    <xdr:to>
      <xdr:col>6</xdr:col>
      <xdr:colOff>38100</xdr:colOff>
      <xdr:row>35</xdr:row>
      <xdr:rowOff>118748</xdr:rowOff>
    </xdr:to>
    <xdr:sp macro="" textlink="">
      <xdr:nvSpPr>
        <xdr:cNvPr id="77" name="フローチャート: 判断 76"/>
        <xdr:cNvSpPr/>
      </xdr:nvSpPr>
      <xdr:spPr>
        <a:xfrm>
          <a:off x="1079500" y="601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135275</xdr:rowOff>
    </xdr:from>
    <xdr:ext cx="534377" cy="259045"/>
    <xdr:sp macro="" textlink="">
      <xdr:nvSpPr>
        <xdr:cNvPr id="78" name="テキスト ボックス 77"/>
        <xdr:cNvSpPr txBox="1"/>
      </xdr:nvSpPr>
      <xdr:spPr>
        <a:xfrm>
          <a:off x="863111" y="579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131934</xdr:rowOff>
    </xdr:from>
    <xdr:to>
      <xdr:col>24</xdr:col>
      <xdr:colOff>114300</xdr:colOff>
      <xdr:row>35</xdr:row>
      <xdr:rowOff>62084</xdr:rowOff>
    </xdr:to>
    <xdr:sp macro="" textlink="">
      <xdr:nvSpPr>
        <xdr:cNvPr id="84" name="楕円 83"/>
        <xdr:cNvSpPr/>
      </xdr:nvSpPr>
      <xdr:spPr>
        <a:xfrm>
          <a:off x="4584700" y="596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110361</xdr:rowOff>
    </xdr:from>
    <xdr:ext cx="534377" cy="259045"/>
    <xdr:sp macro="" textlink="">
      <xdr:nvSpPr>
        <xdr:cNvPr id="85" name="人件費該当値テキスト"/>
        <xdr:cNvSpPr txBox="1"/>
      </xdr:nvSpPr>
      <xdr:spPr>
        <a:xfrm>
          <a:off x="4686300" y="593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101273</xdr:rowOff>
    </xdr:from>
    <xdr:to>
      <xdr:col>20</xdr:col>
      <xdr:colOff>38100</xdr:colOff>
      <xdr:row>36</xdr:row>
      <xdr:rowOff>31423</xdr:rowOff>
    </xdr:to>
    <xdr:sp macro="" textlink="">
      <xdr:nvSpPr>
        <xdr:cNvPr id="86" name="楕円 85"/>
        <xdr:cNvSpPr/>
      </xdr:nvSpPr>
      <xdr:spPr>
        <a:xfrm>
          <a:off x="3746500" y="610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22550</xdr:rowOff>
    </xdr:from>
    <xdr:ext cx="534377" cy="259045"/>
    <xdr:sp macro="" textlink="">
      <xdr:nvSpPr>
        <xdr:cNvPr id="87" name="テキスト ボックス 86"/>
        <xdr:cNvSpPr txBox="1"/>
      </xdr:nvSpPr>
      <xdr:spPr>
        <a:xfrm>
          <a:off x="3530111" y="619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71669</xdr:rowOff>
    </xdr:from>
    <xdr:to>
      <xdr:col>15</xdr:col>
      <xdr:colOff>101600</xdr:colOff>
      <xdr:row>36</xdr:row>
      <xdr:rowOff>1819</xdr:rowOff>
    </xdr:to>
    <xdr:sp macro="" textlink="">
      <xdr:nvSpPr>
        <xdr:cNvPr id="88" name="楕円 87"/>
        <xdr:cNvSpPr/>
      </xdr:nvSpPr>
      <xdr:spPr>
        <a:xfrm>
          <a:off x="2857500" y="6072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164396</xdr:rowOff>
    </xdr:from>
    <xdr:ext cx="534377" cy="259045"/>
    <xdr:sp macro="" textlink="">
      <xdr:nvSpPr>
        <xdr:cNvPr id="89" name="テキスト ボックス 88"/>
        <xdr:cNvSpPr txBox="1"/>
      </xdr:nvSpPr>
      <xdr:spPr>
        <a:xfrm>
          <a:off x="2641111" y="6165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88671</xdr:rowOff>
    </xdr:from>
    <xdr:to>
      <xdr:col>10</xdr:col>
      <xdr:colOff>165100</xdr:colOff>
      <xdr:row>36</xdr:row>
      <xdr:rowOff>18821</xdr:rowOff>
    </xdr:to>
    <xdr:sp macro="" textlink="">
      <xdr:nvSpPr>
        <xdr:cNvPr id="90" name="楕円 89"/>
        <xdr:cNvSpPr/>
      </xdr:nvSpPr>
      <xdr:spPr>
        <a:xfrm>
          <a:off x="1968500" y="6089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9948</xdr:rowOff>
    </xdr:from>
    <xdr:ext cx="534377" cy="259045"/>
    <xdr:sp macro="" textlink="">
      <xdr:nvSpPr>
        <xdr:cNvPr id="91" name="テキスト ボックス 90"/>
        <xdr:cNvSpPr txBox="1"/>
      </xdr:nvSpPr>
      <xdr:spPr>
        <a:xfrm>
          <a:off x="1752111" y="618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6004</xdr:rowOff>
    </xdr:from>
    <xdr:to>
      <xdr:col>6</xdr:col>
      <xdr:colOff>38100</xdr:colOff>
      <xdr:row>36</xdr:row>
      <xdr:rowOff>107604</xdr:rowOff>
    </xdr:to>
    <xdr:sp macro="" textlink="">
      <xdr:nvSpPr>
        <xdr:cNvPr id="92" name="楕円 91"/>
        <xdr:cNvSpPr/>
      </xdr:nvSpPr>
      <xdr:spPr>
        <a:xfrm>
          <a:off x="1079500" y="617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98731</xdr:rowOff>
    </xdr:from>
    <xdr:ext cx="534377" cy="259045"/>
    <xdr:sp macro="" textlink="">
      <xdr:nvSpPr>
        <xdr:cNvPr id="93" name="テキスト ボックス 92"/>
        <xdr:cNvSpPr txBox="1"/>
      </xdr:nvSpPr>
      <xdr:spPr>
        <a:xfrm>
          <a:off x="863111" y="6270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4" name="テキスト ボックス 103"/>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5" name="直線コネクタ 104"/>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6" name="テキスト ボックス 105"/>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7" name="直線コネクタ 106"/>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8" name="テキスト ボックス 107"/>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10" name="テキスト ボックス 109"/>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11" name="直線コネクタ 110"/>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3" name="直線コネクタ 112"/>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112192</xdr:rowOff>
    </xdr:from>
    <xdr:to>
      <xdr:col>24</xdr:col>
      <xdr:colOff>62865</xdr:colOff>
      <xdr:row>58</xdr:row>
      <xdr:rowOff>96317</xdr:rowOff>
    </xdr:to>
    <xdr:cxnSp macro="">
      <xdr:nvCxnSpPr>
        <xdr:cNvPr id="118" name="直線コネクタ 117"/>
        <xdr:cNvCxnSpPr/>
      </xdr:nvCxnSpPr>
      <xdr:spPr>
        <a:xfrm flipV="1">
          <a:off x="4633595" y="9541942"/>
          <a:ext cx="1270" cy="498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100144</xdr:rowOff>
    </xdr:from>
    <xdr:ext cx="534377" cy="259045"/>
    <xdr:sp macro="" textlink="">
      <xdr:nvSpPr>
        <xdr:cNvPr id="119" name="物件費最小値テキスト"/>
        <xdr:cNvSpPr txBox="1"/>
      </xdr:nvSpPr>
      <xdr:spPr>
        <a:xfrm>
          <a:off x="4686300" y="1004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96317</xdr:rowOff>
    </xdr:from>
    <xdr:to>
      <xdr:col>24</xdr:col>
      <xdr:colOff>152400</xdr:colOff>
      <xdr:row>58</xdr:row>
      <xdr:rowOff>96317</xdr:rowOff>
    </xdr:to>
    <xdr:cxnSp macro="">
      <xdr:nvCxnSpPr>
        <xdr:cNvPr id="120" name="直線コネクタ 119"/>
        <xdr:cNvCxnSpPr/>
      </xdr:nvCxnSpPr>
      <xdr:spPr>
        <a:xfrm>
          <a:off x="4546600" y="1004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58869</xdr:rowOff>
    </xdr:from>
    <xdr:ext cx="534377" cy="259045"/>
    <xdr:sp macro="" textlink="">
      <xdr:nvSpPr>
        <xdr:cNvPr id="121" name="物件費最大値テキスト"/>
        <xdr:cNvSpPr txBox="1"/>
      </xdr:nvSpPr>
      <xdr:spPr>
        <a:xfrm>
          <a:off x="4686300" y="9317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112192</xdr:rowOff>
    </xdr:from>
    <xdr:to>
      <xdr:col>24</xdr:col>
      <xdr:colOff>152400</xdr:colOff>
      <xdr:row>55</xdr:row>
      <xdr:rowOff>112192</xdr:rowOff>
    </xdr:to>
    <xdr:cxnSp macro="">
      <xdr:nvCxnSpPr>
        <xdr:cNvPr id="122" name="直線コネクタ 121"/>
        <xdr:cNvCxnSpPr/>
      </xdr:nvCxnSpPr>
      <xdr:spPr>
        <a:xfrm>
          <a:off x="4546600" y="9541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70256</xdr:rowOff>
    </xdr:from>
    <xdr:to>
      <xdr:col>24</xdr:col>
      <xdr:colOff>63500</xdr:colOff>
      <xdr:row>55</xdr:row>
      <xdr:rowOff>115303</xdr:rowOff>
    </xdr:to>
    <xdr:cxnSp macro="">
      <xdr:nvCxnSpPr>
        <xdr:cNvPr id="123" name="直線コネクタ 122"/>
        <xdr:cNvCxnSpPr/>
      </xdr:nvCxnSpPr>
      <xdr:spPr>
        <a:xfrm>
          <a:off x="3797300" y="9157106"/>
          <a:ext cx="838200" cy="387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131183</xdr:rowOff>
    </xdr:from>
    <xdr:ext cx="534377" cy="259045"/>
    <xdr:sp macro="" textlink="">
      <xdr:nvSpPr>
        <xdr:cNvPr id="124" name="物件費平均値テキスト"/>
        <xdr:cNvSpPr txBox="1"/>
      </xdr:nvSpPr>
      <xdr:spPr>
        <a:xfrm>
          <a:off x="4686300" y="97323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152756</xdr:rowOff>
    </xdr:from>
    <xdr:to>
      <xdr:col>24</xdr:col>
      <xdr:colOff>114300</xdr:colOff>
      <xdr:row>57</xdr:row>
      <xdr:rowOff>82906</xdr:rowOff>
    </xdr:to>
    <xdr:sp macro="" textlink="">
      <xdr:nvSpPr>
        <xdr:cNvPr id="125" name="フローチャート: 判断 124"/>
        <xdr:cNvSpPr/>
      </xdr:nvSpPr>
      <xdr:spPr>
        <a:xfrm>
          <a:off x="4584700" y="97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151092</xdr:rowOff>
    </xdr:from>
    <xdr:to>
      <xdr:col>19</xdr:col>
      <xdr:colOff>177800</xdr:colOff>
      <xdr:row>53</xdr:row>
      <xdr:rowOff>70256</xdr:rowOff>
    </xdr:to>
    <xdr:cxnSp macro="">
      <xdr:nvCxnSpPr>
        <xdr:cNvPr id="126" name="直線コネクタ 125"/>
        <xdr:cNvCxnSpPr/>
      </xdr:nvCxnSpPr>
      <xdr:spPr>
        <a:xfrm>
          <a:off x="2908300" y="8723592"/>
          <a:ext cx="889000" cy="433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1118</xdr:rowOff>
    </xdr:from>
    <xdr:to>
      <xdr:col>20</xdr:col>
      <xdr:colOff>38100</xdr:colOff>
      <xdr:row>57</xdr:row>
      <xdr:rowOff>102718</xdr:rowOff>
    </xdr:to>
    <xdr:sp macro="" textlink="">
      <xdr:nvSpPr>
        <xdr:cNvPr id="127" name="フローチャート: 判断 126"/>
        <xdr:cNvSpPr/>
      </xdr:nvSpPr>
      <xdr:spPr>
        <a:xfrm>
          <a:off x="3746500" y="9773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93845</xdr:rowOff>
    </xdr:from>
    <xdr:ext cx="534377" cy="259045"/>
    <xdr:sp macro="" textlink="">
      <xdr:nvSpPr>
        <xdr:cNvPr id="128" name="テキスト ボックス 127"/>
        <xdr:cNvSpPr txBox="1"/>
      </xdr:nvSpPr>
      <xdr:spPr>
        <a:xfrm>
          <a:off x="3530111" y="986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151092</xdr:rowOff>
    </xdr:from>
    <xdr:to>
      <xdr:col>15</xdr:col>
      <xdr:colOff>50800</xdr:colOff>
      <xdr:row>55</xdr:row>
      <xdr:rowOff>31776</xdr:rowOff>
    </xdr:to>
    <xdr:cxnSp macro="">
      <xdr:nvCxnSpPr>
        <xdr:cNvPr id="129" name="直線コネクタ 128"/>
        <xdr:cNvCxnSpPr/>
      </xdr:nvCxnSpPr>
      <xdr:spPr>
        <a:xfrm flipV="1">
          <a:off x="2019300" y="8723592"/>
          <a:ext cx="889000" cy="737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33630</xdr:rowOff>
    </xdr:from>
    <xdr:to>
      <xdr:col>15</xdr:col>
      <xdr:colOff>101600</xdr:colOff>
      <xdr:row>57</xdr:row>
      <xdr:rowOff>135230</xdr:rowOff>
    </xdr:to>
    <xdr:sp macro="" textlink="">
      <xdr:nvSpPr>
        <xdr:cNvPr id="130" name="フローチャート: 判断 129"/>
        <xdr:cNvSpPr/>
      </xdr:nvSpPr>
      <xdr:spPr>
        <a:xfrm>
          <a:off x="2857500" y="980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126357</xdr:rowOff>
    </xdr:from>
    <xdr:ext cx="534377" cy="259045"/>
    <xdr:sp macro="" textlink="">
      <xdr:nvSpPr>
        <xdr:cNvPr id="131" name="テキスト ボックス 130"/>
        <xdr:cNvSpPr txBox="1"/>
      </xdr:nvSpPr>
      <xdr:spPr>
        <a:xfrm>
          <a:off x="2641111" y="989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31776</xdr:rowOff>
    </xdr:from>
    <xdr:to>
      <xdr:col>10</xdr:col>
      <xdr:colOff>114300</xdr:colOff>
      <xdr:row>56</xdr:row>
      <xdr:rowOff>168428</xdr:rowOff>
    </xdr:to>
    <xdr:cxnSp macro="">
      <xdr:nvCxnSpPr>
        <xdr:cNvPr id="132" name="直線コネクタ 131"/>
        <xdr:cNvCxnSpPr/>
      </xdr:nvCxnSpPr>
      <xdr:spPr>
        <a:xfrm flipV="1">
          <a:off x="1130300" y="9461526"/>
          <a:ext cx="889000" cy="308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56324</xdr:rowOff>
    </xdr:from>
    <xdr:to>
      <xdr:col>10</xdr:col>
      <xdr:colOff>165100</xdr:colOff>
      <xdr:row>57</xdr:row>
      <xdr:rowOff>157924</xdr:rowOff>
    </xdr:to>
    <xdr:sp macro="" textlink="">
      <xdr:nvSpPr>
        <xdr:cNvPr id="133" name="フローチャート: 判断 132"/>
        <xdr:cNvSpPr/>
      </xdr:nvSpPr>
      <xdr:spPr>
        <a:xfrm>
          <a:off x="1968500" y="982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149051</xdr:rowOff>
    </xdr:from>
    <xdr:ext cx="534377" cy="259045"/>
    <xdr:sp macro="" textlink="">
      <xdr:nvSpPr>
        <xdr:cNvPr id="134" name="テキスト ボックス 133"/>
        <xdr:cNvSpPr txBox="1"/>
      </xdr:nvSpPr>
      <xdr:spPr>
        <a:xfrm>
          <a:off x="1752111" y="992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66510</xdr:rowOff>
    </xdr:from>
    <xdr:to>
      <xdr:col>6</xdr:col>
      <xdr:colOff>38100</xdr:colOff>
      <xdr:row>57</xdr:row>
      <xdr:rowOff>168110</xdr:rowOff>
    </xdr:to>
    <xdr:sp macro="" textlink="">
      <xdr:nvSpPr>
        <xdr:cNvPr id="135" name="フローチャート: 判断 134"/>
        <xdr:cNvSpPr/>
      </xdr:nvSpPr>
      <xdr:spPr>
        <a:xfrm>
          <a:off x="1079500" y="98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159237</xdr:rowOff>
    </xdr:from>
    <xdr:ext cx="534377" cy="259045"/>
    <xdr:sp macro="" textlink="">
      <xdr:nvSpPr>
        <xdr:cNvPr id="136" name="テキスト ボックス 135"/>
        <xdr:cNvSpPr txBox="1"/>
      </xdr:nvSpPr>
      <xdr:spPr>
        <a:xfrm>
          <a:off x="863111" y="9931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64503</xdr:rowOff>
    </xdr:from>
    <xdr:to>
      <xdr:col>24</xdr:col>
      <xdr:colOff>114300</xdr:colOff>
      <xdr:row>55</xdr:row>
      <xdr:rowOff>166103</xdr:rowOff>
    </xdr:to>
    <xdr:sp macro="" textlink="">
      <xdr:nvSpPr>
        <xdr:cNvPr id="142" name="楕円 141"/>
        <xdr:cNvSpPr/>
      </xdr:nvSpPr>
      <xdr:spPr>
        <a:xfrm>
          <a:off x="4584700" y="949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14419</xdr:rowOff>
    </xdr:from>
    <xdr:ext cx="534377" cy="259045"/>
    <xdr:sp macro="" textlink="">
      <xdr:nvSpPr>
        <xdr:cNvPr id="143" name="物件費該当値テキスト"/>
        <xdr:cNvSpPr txBox="1"/>
      </xdr:nvSpPr>
      <xdr:spPr>
        <a:xfrm>
          <a:off x="4686300" y="944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19456</xdr:rowOff>
    </xdr:from>
    <xdr:to>
      <xdr:col>20</xdr:col>
      <xdr:colOff>38100</xdr:colOff>
      <xdr:row>53</xdr:row>
      <xdr:rowOff>121056</xdr:rowOff>
    </xdr:to>
    <xdr:sp macro="" textlink="">
      <xdr:nvSpPr>
        <xdr:cNvPr id="144" name="楕円 143"/>
        <xdr:cNvSpPr/>
      </xdr:nvSpPr>
      <xdr:spPr>
        <a:xfrm>
          <a:off x="3746500" y="9106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137583</xdr:rowOff>
    </xdr:from>
    <xdr:ext cx="599010" cy="259045"/>
    <xdr:sp macro="" textlink="">
      <xdr:nvSpPr>
        <xdr:cNvPr id="145" name="テキスト ボックス 144"/>
        <xdr:cNvSpPr txBox="1"/>
      </xdr:nvSpPr>
      <xdr:spPr>
        <a:xfrm>
          <a:off x="3497795" y="8881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100292</xdr:rowOff>
    </xdr:from>
    <xdr:to>
      <xdr:col>15</xdr:col>
      <xdr:colOff>101600</xdr:colOff>
      <xdr:row>51</xdr:row>
      <xdr:rowOff>30442</xdr:rowOff>
    </xdr:to>
    <xdr:sp macro="" textlink="">
      <xdr:nvSpPr>
        <xdr:cNvPr id="146" name="楕円 145"/>
        <xdr:cNvSpPr/>
      </xdr:nvSpPr>
      <xdr:spPr>
        <a:xfrm>
          <a:off x="2857500" y="867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46969</xdr:rowOff>
    </xdr:from>
    <xdr:ext cx="599010" cy="259045"/>
    <xdr:sp macro="" textlink="">
      <xdr:nvSpPr>
        <xdr:cNvPr id="147" name="テキスト ボックス 146"/>
        <xdr:cNvSpPr txBox="1"/>
      </xdr:nvSpPr>
      <xdr:spPr>
        <a:xfrm>
          <a:off x="2608795" y="8448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152426</xdr:rowOff>
    </xdr:from>
    <xdr:to>
      <xdr:col>10</xdr:col>
      <xdr:colOff>165100</xdr:colOff>
      <xdr:row>55</xdr:row>
      <xdr:rowOff>82576</xdr:rowOff>
    </xdr:to>
    <xdr:sp macro="" textlink="">
      <xdr:nvSpPr>
        <xdr:cNvPr id="148" name="楕円 147"/>
        <xdr:cNvSpPr/>
      </xdr:nvSpPr>
      <xdr:spPr>
        <a:xfrm>
          <a:off x="1968500" y="941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99103</xdr:rowOff>
    </xdr:from>
    <xdr:ext cx="534377" cy="259045"/>
    <xdr:sp macro="" textlink="">
      <xdr:nvSpPr>
        <xdr:cNvPr id="149" name="テキスト ボックス 148"/>
        <xdr:cNvSpPr txBox="1"/>
      </xdr:nvSpPr>
      <xdr:spPr>
        <a:xfrm>
          <a:off x="1752111" y="918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117628</xdr:rowOff>
    </xdr:from>
    <xdr:to>
      <xdr:col>6</xdr:col>
      <xdr:colOff>38100</xdr:colOff>
      <xdr:row>57</xdr:row>
      <xdr:rowOff>47778</xdr:rowOff>
    </xdr:to>
    <xdr:sp macro="" textlink="">
      <xdr:nvSpPr>
        <xdr:cNvPr id="150" name="楕円 149"/>
        <xdr:cNvSpPr/>
      </xdr:nvSpPr>
      <xdr:spPr>
        <a:xfrm>
          <a:off x="1079500" y="971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64305</xdr:rowOff>
    </xdr:from>
    <xdr:ext cx="534377" cy="259045"/>
    <xdr:sp macro="" textlink="">
      <xdr:nvSpPr>
        <xdr:cNvPr id="151" name="テキスト ボックス 150"/>
        <xdr:cNvSpPr txBox="1"/>
      </xdr:nvSpPr>
      <xdr:spPr>
        <a:xfrm>
          <a:off x="863111" y="9494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5" name="テキスト ボックス 164"/>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110516</xdr:rowOff>
    </xdr:from>
    <xdr:to>
      <xdr:col>24</xdr:col>
      <xdr:colOff>62865</xdr:colOff>
      <xdr:row>79</xdr:row>
      <xdr:rowOff>330</xdr:rowOff>
    </xdr:to>
    <xdr:cxnSp macro="">
      <xdr:nvCxnSpPr>
        <xdr:cNvPr id="175" name="直線コネクタ 174"/>
        <xdr:cNvCxnSpPr/>
      </xdr:nvCxnSpPr>
      <xdr:spPr>
        <a:xfrm flipV="1">
          <a:off x="4633595" y="12283466"/>
          <a:ext cx="1270" cy="1261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4157</xdr:rowOff>
    </xdr:from>
    <xdr:ext cx="378565" cy="259045"/>
    <xdr:sp macro="" textlink="">
      <xdr:nvSpPr>
        <xdr:cNvPr id="176" name="維持補修費最小値テキスト"/>
        <xdr:cNvSpPr txBox="1"/>
      </xdr:nvSpPr>
      <xdr:spPr>
        <a:xfrm>
          <a:off x="4686300" y="13548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330</xdr:rowOff>
    </xdr:from>
    <xdr:to>
      <xdr:col>24</xdr:col>
      <xdr:colOff>152400</xdr:colOff>
      <xdr:row>79</xdr:row>
      <xdr:rowOff>330</xdr:rowOff>
    </xdr:to>
    <xdr:cxnSp macro="">
      <xdr:nvCxnSpPr>
        <xdr:cNvPr id="177" name="直線コネクタ 176"/>
        <xdr:cNvCxnSpPr/>
      </xdr:nvCxnSpPr>
      <xdr:spPr>
        <a:xfrm>
          <a:off x="4546600" y="1354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57193</xdr:rowOff>
    </xdr:from>
    <xdr:ext cx="534377" cy="259045"/>
    <xdr:sp macro="" textlink="">
      <xdr:nvSpPr>
        <xdr:cNvPr id="178" name="維持補修費最大値テキスト"/>
        <xdr:cNvSpPr txBox="1"/>
      </xdr:nvSpPr>
      <xdr:spPr>
        <a:xfrm>
          <a:off x="4686300" y="1205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110516</xdr:rowOff>
    </xdr:from>
    <xdr:to>
      <xdr:col>24</xdr:col>
      <xdr:colOff>152400</xdr:colOff>
      <xdr:row>71</xdr:row>
      <xdr:rowOff>110516</xdr:rowOff>
    </xdr:to>
    <xdr:cxnSp macro="">
      <xdr:nvCxnSpPr>
        <xdr:cNvPr id="179" name="直線コネクタ 178"/>
        <xdr:cNvCxnSpPr/>
      </xdr:nvCxnSpPr>
      <xdr:spPr>
        <a:xfrm>
          <a:off x="4546600" y="12283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129947</xdr:rowOff>
    </xdr:from>
    <xdr:to>
      <xdr:col>24</xdr:col>
      <xdr:colOff>63500</xdr:colOff>
      <xdr:row>78</xdr:row>
      <xdr:rowOff>130860</xdr:rowOff>
    </xdr:to>
    <xdr:cxnSp macro="">
      <xdr:nvCxnSpPr>
        <xdr:cNvPr id="180" name="直線コネクタ 179"/>
        <xdr:cNvCxnSpPr/>
      </xdr:nvCxnSpPr>
      <xdr:spPr>
        <a:xfrm>
          <a:off x="3797300" y="13503047"/>
          <a:ext cx="8382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86631</xdr:rowOff>
    </xdr:from>
    <xdr:ext cx="469744" cy="259045"/>
    <xdr:sp macro="" textlink="">
      <xdr:nvSpPr>
        <xdr:cNvPr id="181" name="維持補修費平均値テキスト"/>
        <xdr:cNvSpPr txBox="1"/>
      </xdr:nvSpPr>
      <xdr:spPr>
        <a:xfrm>
          <a:off x="4686300" y="131168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63754</xdr:rowOff>
    </xdr:from>
    <xdr:to>
      <xdr:col>24</xdr:col>
      <xdr:colOff>114300</xdr:colOff>
      <xdr:row>77</xdr:row>
      <xdr:rowOff>165354</xdr:rowOff>
    </xdr:to>
    <xdr:sp macro="" textlink="">
      <xdr:nvSpPr>
        <xdr:cNvPr id="182" name="フローチャート: 判断 181"/>
        <xdr:cNvSpPr/>
      </xdr:nvSpPr>
      <xdr:spPr>
        <a:xfrm>
          <a:off x="4584700" y="1326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129947</xdr:rowOff>
    </xdr:from>
    <xdr:to>
      <xdr:col>19</xdr:col>
      <xdr:colOff>177800</xdr:colOff>
      <xdr:row>78</xdr:row>
      <xdr:rowOff>136728</xdr:rowOff>
    </xdr:to>
    <xdr:cxnSp macro="">
      <xdr:nvCxnSpPr>
        <xdr:cNvPr id="183" name="直線コネクタ 182"/>
        <xdr:cNvCxnSpPr/>
      </xdr:nvCxnSpPr>
      <xdr:spPr>
        <a:xfrm flipV="1">
          <a:off x="2908300" y="13503047"/>
          <a:ext cx="889000" cy="6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79223</xdr:rowOff>
    </xdr:from>
    <xdr:to>
      <xdr:col>20</xdr:col>
      <xdr:colOff>38100</xdr:colOff>
      <xdr:row>78</xdr:row>
      <xdr:rowOff>9373</xdr:rowOff>
    </xdr:to>
    <xdr:sp macro="" textlink="">
      <xdr:nvSpPr>
        <xdr:cNvPr id="184" name="フローチャート: 判断 183"/>
        <xdr:cNvSpPr/>
      </xdr:nvSpPr>
      <xdr:spPr>
        <a:xfrm>
          <a:off x="3746500" y="1328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25900</xdr:rowOff>
    </xdr:from>
    <xdr:ext cx="469744" cy="259045"/>
    <xdr:sp macro="" textlink="">
      <xdr:nvSpPr>
        <xdr:cNvPr id="185" name="テキスト ボックス 184"/>
        <xdr:cNvSpPr txBox="1"/>
      </xdr:nvSpPr>
      <xdr:spPr>
        <a:xfrm>
          <a:off x="3562428" y="13056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131166</xdr:rowOff>
    </xdr:from>
    <xdr:to>
      <xdr:col>15</xdr:col>
      <xdr:colOff>50800</xdr:colOff>
      <xdr:row>78</xdr:row>
      <xdr:rowOff>136728</xdr:rowOff>
    </xdr:to>
    <xdr:cxnSp macro="">
      <xdr:nvCxnSpPr>
        <xdr:cNvPr id="186" name="直線コネクタ 185"/>
        <xdr:cNvCxnSpPr/>
      </xdr:nvCxnSpPr>
      <xdr:spPr>
        <a:xfrm>
          <a:off x="2019300" y="13504266"/>
          <a:ext cx="889000" cy="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73279</xdr:rowOff>
    </xdr:from>
    <xdr:to>
      <xdr:col>15</xdr:col>
      <xdr:colOff>101600</xdr:colOff>
      <xdr:row>78</xdr:row>
      <xdr:rowOff>3429</xdr:rowOff>
    </xdr:to>
    <xdr:sp macro="" textlink="">
      <xdr:nvSpPr>
        <xdr:cNvPr id="187" name="フローチャート: 判断 186"/>
        <xdr:cNvSpPr/>
      </xdr:nvSpPr>
      <xdr:spPr>
        <a:xfrm>
          <a:off x="2857500" y="1327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19956</xdr:rowOff>
    </xdr:from>
    <xdr:ext cx="469744" cy="259045"/>
    <xdr:sp macro="" textlink="">
      <xdr:nvSpPr>
        <xdr:cNvPr id="188" name="テキスト ボックス 187"/>
        <xdr:cNvSpPr txBox="1"/>
      </xdr:nvSpPr>
      <xdr:spPr>
        <a:xfrm>
          <a:off x="2673428" y="13050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129870</xdr:rowOff>
    </xdr:from>
    <xdr:to>
      <xdr:col>10</xdr:col>
      <xdr:colOff>114300</xdr:colOff>
      <xdr:row>78</xdr:row>
      <xdr:rowOff>131166</xdr:rowOff>
    </xdr:to>
    <xdr:cxnSp macro="">
      <xdr:nvCxnSpPr>
        <xdr:cNvPr id="189" name="直線コネクタ 188"/>
        <xdr:cNvCxnSpPr/>
      </xdr:nvCxnSpPr>
      <xdr:spPr>
        <a:xfrm>
          <a:off x="1130300" y="13502970"/>
          <a:ext cx="88900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76555</xdr:rowOff>
    </xdr:from>
    <xdr:to>
      <xdr:col>10</xdr:col>
      <xdr:colOff>165100</xdr:colOff>
      <xdr:row>78</xdr:row>
      <xdr:rowOff>6705</xdr:rowOff>
    </xdr:to>
    <xdr:sp macro="" textlink="">
      <xdr:nvSpPr>
        <xdr:cNvPr id="190" name="フローチャート: 判断 189"/>
        <xdr:cNvSpPr/>
      </xdr:nvSpPr>
      <xdr:spPr>
        <a:xfrm>
          <a:off x="1968500" y="13278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23232</xdr:rowOff>
    </xdr:from>
    <xdr:ext cx="469744" cy="259045"/>
    <xdr:sp macro="" textlink="">
      <xdr:nvSpPr>
        <xdr:cNvPr id="191" name="テキスト ボックス 190"/>
        <xdr:cNvSpPr txBox="1"/>
      </xdr:nvSpPr>
      <xdr:spPr>
        <a:xfrm>
          <a:off x="1784428" y="13053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85852</xdr:rowOff>
    </xdr:from>
    <xdr:to>
      <xdr:col>6</xdr:col>
      <xdr:colOff>38100</xdr:colOff>
      <xdr:row>78</xdr:row>
      <xdr:rowOff>16002</xdr:rowOff>
    </xdr:to>
    <xdr:sp macro="" textlink="">
      <xdr:nvSpPr>
        <xdr:cNvPr id="192" name="フローチャート: 判断 191"/>
        <xdr:cNvSpPr/>
      </xdr:nvSpPr>
      <xdr:spPr>
        <a:xfrm>
          <a:off x="1079500" y="1328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32529</xdr:rowOff>
    </xdr:from>
    <xdr:ext cx="469744" cy="259045"/>
    <xdr:sp macro="" textlink="">
      <xdr:nvSpPr>
        <xdr:cNvPr id="193" name="テキスト ボックス 192"/>
        <xdr:cNvSpPr txBox="1"/>
      </xdr:nvSpPr>
      <xdr:spPr>
        <a:xfrm>
          <a:off x="895428" y="1306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80060</xdr:rowOff>
    </xdr:from>
    <xdr:to>
      <xdr:col>24</xdr:col>
      <xdr:colOff>114300</xdr:colOff>
      <xdr:row>79</xdr:row>
      <xdr:rowOff>10210</xdr:rowOff>
    </xdr:to>
    <xdr:sp macro="" textlink="">
      <xdr:nvSpPr>
        <xdr:cNvPr id="199" name="楕円 198"/>
        <xdr:cNvSpPr/>
      </xdr:nvSpPr>
      <xdr:spPr>
        <a:xfrm>
          <a:off x="4584700" y="1345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166437</xdr:rowOff>
    </xdr:from>
    <xdr:ext cx="469744" cy="259045"/>
    <xdr:sp macro="" textlink="">
      <xdr:nvSpPr>
        <xdr:cNvPr id="200" name="維持補修費該当値テキスト"/>
        <xdr:cNvSpPr txBox="1"/>
      </xdr:nvSpPr>
      <xdr:spPr>
        <a:xfrm>
          <a:off x="4686300" y="13368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79147</xdr:rowOff>
    </xdr:from>
    <xdr:to>
      <xdr:col>20</xdr:col>
      <xdr:colOff>38100</xdr:colOff>
      <xdr:row>79</xdr:row>
      <xdr:rowOff>9297</xdr:rowOff>
    </xdr:to>
    <xdr:sp macro="" textlink="">
      <xdr:nvSpPr>
        <xdr:cNvPr id="201" name="楕円 200"/>
        <xdr:cNvSpPr/>
      </xdr:nvSpPr>
      <xdr:spPr>
        <a:xfrm>
          <a:off x="3746500" y="13452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424</xdr:rowOff>
    </xdr:from>
    <xdr:ext cx="469744" cy="259045"/>
    <xdr:sp macro="" textlink="">
      <xdr:nvSpPr>
        <xdr:cNvPr id="202" name="テキスト ボックス 201"/>
        <xdr:cNvSpPr txBox="1"/>
      </xdr:nvSpPr>
      <xdr:spPr>
        <a:xfrm>
          <a:off x="3562428" y="13544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85928</xdr:rowOff>
    </xdr:from>
    <xdr:to>
      <xdr:col>15</xdr:col>
      <xdr:colOff>101600</xdr:colOff>
      <xdr:row>79</xdr:row>
      <xdr:rowOff>16078</xdr:rowOff>
    </xdr:to>
    <xdr:sp macro="" textlink="">
      <xdr:nvSpPr>
        <xdr:cNvPr id="203" name="楕円 202"/>
        <xdr:cNvSpPr/>
      </xdr:nvSpPr>
      <xdr:spPr>
        <a:xfrm>
          <a:off x="2857500" y="13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7205</xdr:rowOff>
    </xdr:from>
    <xdr:ext cx="469744" cy="259045"/>
    <xdr:sp macro="" textlink="">
      <xdr:nvSpPr>
        <xdr:cNvPr id="204" name="テキスト ボックス 203"/>
        <xdr:cNvSpPr txBox="1"/>
      </xdr:nvSpPr>
      <xdr:spPr>
        <a:xfrm>
          <a:off x="2673428" y="13551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80366</xdr:rowOff>
    </xdr:from>
    <xdr:to>
      <xdr:col>10</xdr:col>
      <xdr:colOff>165100</xdr:colOff>
      <xdr:row>79</xdr:row>
      <xdr:rowOff>10516</xdr:rowOff>
    </xdr:to>
    <xdr:sp macro="" textlink="">
      <xdr:nvSpPr>
        <xdr:cNvPr id="205" name="楕円 204"/>
        <xdr:cNvSpPr/>
      </xdr:nvSpPr>
      <xdr:spPr>
        <a:xfrm>
          <a:off x="1968500" y="1345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1643</xdr:rowOff>
    </xdr:from>
    <xdr:ext cx="469744" cy="259045"/>
    <xdr:sp macro="" textlink="">
      <xdr:nvSpPr>
        <xdr:cNvPr id="206" name="テキスト ボックス 205"/>
        <xdr:cNvSpPr txBox="1"/>
      </xdr:nvSpPr>
      <xdr:spPr>
        <a:xfrm>
          <a:off x="1784428" y="1354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79070</xdr:rowOff>
    </xdr:from>
    <xdr:to>
      <xdr:col>6</xdr:col>
      <xdr:colOff>38100</xdr:colOff>
      <xdr:row>79</xdr:row>
      <xdr:rowOff>9220</xdr:rowOff>
    </xdr:to>
    <xdr:sp macro="" textlink="">
      <xdr:nvSpPr>
        <xdr:cNvPr id="207" name="楕円 206"/>
        <xdr:cNvSpPr/>
      </xdr:nvSpPr>
      <xdr:spPr>
        <a:xfrm>
          <a:off x="1079500" y="1345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347</xdr:rowOff>
    </xdr:from>
    <xdr:ext cx="469744" cy="259045"/>
    <xdr:sp macro="" textlink="">
      <xdr:nvSpPr>
        <xdr:cNvPr id="208" name="テキスト ボックス 207"/>
        <xdr:cNvSpPr txBox="1"/>
      </xdr:nvSpPr>
      <xdr:spPr>
        <a:xfrm>
          <a:off x="895428" y="13544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69647</xdr:rowOff>
    </xdr:from>
    <xdr:to>
      <xdr:col>24</xdr:col>
      <xdr:colOff>62865</xdr:colOff>
      <xdr:row>98</xdr:row>
      <xdr:rowOff>128778</xdr:rowOff>
    </xdr:to>
    <xdr:cxnSp macro="">
      <xdr:nvCxnSpPr>
        <xdr:cNvPr id="233" name="直線コネクタ 232"/>
        <xdr:cNvCxnSpPr/>
      </xdr:nvCxnSpPr>
      <xdr:spPr>
        <a:xfrm flipV="1">
          <a:off x="4633595" y="15500147"/>
          <a:ext cx="1270" cy="1430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132605</xdr:rowOff>
    </xdr:from>
    <xdr:ext cx="534377" cy="259045"/>
    <xdr:sp macro="" textlink="">
      <xdr:nvSpPr>
        <xdr:cNvPr id="234" name="扶助費最小値テキスト"/>
        <xdr:cNvSpPr txBox="1"/>
      </xdr:nvSpPr>
      <xdr:spPr>
        <a:xfrm>
          <a:off x="4686300" y="1693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128778</xdr:rowOff>
    </xdr:from>
    <xdr:to>
      <xdr:col>24</xdr:col>
      <xdr:colOff>152400</xdr:colOff>
      <xdr:row>98</xdr:row>
      <xdr:rowOff>128778</xdr:rowOff>
    </xdr:to>
    <xdr:cxnSp macro="">
      <xdr:nvCxnSpPr>
        <xdr:cNvPr id="235" name="直線コネクタ 234"/>
        <xdr:cNvCxnSpPr/>
      </xdr:nvCxnSpPr>
      <xdr:spPr>
        <a:xfrm>
          <a:off x="4546600" y="16930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16324</xdr:rowOff>
    </xdr:from>
    <xdr:ext cx="599010" cy="259045"/>
    <xdr:sp macro="" textlink="">
      <xdr:nvSpPr>
        <xdr:cNvPr id="236" name="扶助費最大値テキスト"/>
        <xdr:cNvSpPr txBox="1"/>
      </xdr:nvSpPr>
      <xdr:spPr>
        <a:xfrm>
          <a:off x="4686300" y="15275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69647</xdr:rowOff>
    </xdr:from>
    <xdr:to>
      <xdr:col>24</xdr:col>
      <xdr:colOff>152400</xdr:colOff>
      <xdr:row>90</xdr:row>
      <xdr:rowOff>69647</xdr:rowOff>
    </xdr:to>
    <xdr:cxnSp macro="">
      <xdr:nvCxnSpPr>
        <xdr:cNvPr id="237" name="直線コネクタ 236"/>
        <xdr:cNvCxnSpPr/>
      </xdr:nvCxnSpPr>
      <xdr:spPr>
        <a:xfrm>
          <a:off x="4546600" y="1550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127267</xdr:rowOff>
    </xdr:from>
    <xdr:to>
      <xdr:col>24</xdr:col>
      <xdr:colOff>63500</xdr:colOff>
      <xdr:row>95</xdr:row>
      <xdr:rowOff>61937</xdr:rowOff>
    </xdr:to>
    <xdr:cxnSp macro="">
      <xdr:nvCxnSpPr>
        <xdr:cNvPr id="238" name="直線コネクタ 237"/>
        <xdr:cNvCxnSpPr/>
      </xdr:nvCxnSpPr>
      <xdr:spPr>
        <a:xfrm flipV="1">
          <a:off x="3797300" y="16243567"/>
          <a:ext cx="838200" cy="106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34078</xdr:rowOff>
    </xdr:from>
    <xdr:ext cx="599010" cy="259045"/>
    <xdr:sp macro="" textlink="">
      <xdr:nvSpPr>
        <xdr:cNvPr id="239" name="扶助費平均値テキスト"/>
        <xdr:cNvSpPr txBox="1"/>
      </xdr:nvSpPr>
      <xdr:spPr>
        <a:xfrm>
          <a:off x="4686300" y="163218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55651</xdr:rowOff>
    </xdr:from>
    <xdr:to>
      <xdr:col>24</xdr:col>
      <xdr:colOff>114300</xdr:colOff>
      <xdr:row>95</xdr:row>
      <xdr:rowOff>157251</xdr:rowOff>
    </xdr:to>
    <xdr:sp macro="" textlink="">
      <xdr:nvSpPr>
        <xdr:cNvPr id="240" name="フローチャート: 判断 239"/>
        <xdr:cNvSpPr/>
      </xdr:nvSpPr>
      <xdr:spPr>
        <a:xfrm>
          <a:off x="4584700" y="1634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61937</xdr:rowOff>
    </xdr:from>
    <xdr:to>
      <xdr:col>19</xdr:col>
      <xdr:colOff>177800</xdr:colOff>
      <xdr:row>95</xdr:row>
      <xdr:rowOff>133668</xdr:rowOff>
    </xdr:to>
    <xdr:cxnSp macro="">
      <xdr:nvCxnSpPr>
        <xdr:cNvPr id="241" name="直線コネクタ 240"/>
        <xdr:cNvCxnSpPr/>
      </xdr:nvCxnSpPr>
      <xdr:spPr>
        <a:xfrm flipV="1">
          <a:off x="2908300" y="16349687"/>
          <a:ext cx="889000" cy="7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82068</xdr:rowOff>
    </xdr:from>
    <xdr:to>
      <xdr:col>20</xdr:col>
      <xdr:colOff>38100</xdr:colOff>
      <xdr:row>96</xdr:row>
      <xdr:rowOff>12218</xdr:rowOff>
    </xdr:to>
    <xdr:sp macro="" textlink="">
      <xdr:nvSpPr>
        <xdr:cNvPr id="242" name="フローチャート: 判断 241"/>
        <xdr:cNvSpPr/>
      </xdr:nvSpPr>
      <xdr:spPr>
        <a:xfrm>
          <a:off x="3746500" y="1636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3345</xdr:rowOff>
    </xdr:from>
    <xdr:ext cx="599010" cy="259045"/>
    <xdr:sp macro="" textlink="">
      <xdr:nvSpPr>
        <xdr:cNvPr id="243" name="テキスト ボックス 242"/>
        <xdr:cNvSpPr txBox="1"/>
      </xdr:nvSpPr>
      <xdr:spPr>
        <a:xfrm>
          <a:off x="3497795" y="16462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133668</xdr:rowOff>
    </xdr:from>
    <xdr:to>
      <xdr:col>15</xdr:col>
      <xdr:colOff>50800</xdr:colOff>
      <xdr:row>95</xdr:row>
      <xdr:rowOff>134189</xdr:rowOff>
    </xdr:to>
    <xdr:cxnSp macro="">
      <xdr:nvCxnSpPr>
        <xdr:cNvPr id="244" name="直線コネクタ 243"/>
        <xdr:cNvCxnSpPr/>
      </xdr:nvCxnSpPr>
      <xdr:spPr>
        <a:xfrm flipV="1">
          <a:off x="2019300" y="16421418"/>
          <a:ext cx="889000" cy="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149924</xdr:rowOff>
    </xdr:from>
    <xdr:to>
      <xdr:col>15</xdr:col>
      <xdr:colOff>101600</xdr:colOff>
      <xdr:row>96</xdr:row>
      <xdr:rowOff>80074</xdr:rowOff>
    </xdr:to>
    <xdr:sp macro="" textlink="">
      <xdr:nvSpPr>
        <xdr:cNvPr id="245" name="フローチャート: 判断 244"/>
        <xdr:cNvSpPr/>
      </xdr:nvSpPr>
      <xdr:spPr>
        <a:xfrm>
          <a:off x="2857500" y="1643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71201</xdr:rowOff>
    </xdr:from>
    <xdr:ext cx="599010" cy="259045"/>
    <xdr:sp macro="" textlink="">
      <xdr:nvSpPr>
        <xdr:cNvPr id="246" name="テキスト ボックス 245"/>
        <xdr:cNvSpPr txBox="1"/>
      </xdr:nvSpPr>
      <xdr:spPr>
        <a:xfrm>
          <a:off x="2608795" y="16530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134189</xdr:rowOff>
    </xdr:from>
    <xdr:to>
      <xdr:col>10</xdr:col>
      <xdr:colOff>114300</xdr:colOff>
      <xdr:row>95</xdr:row>
      <xdr:rowOff>166218</xdr:rowOff>
    </xdr:to>
    <xdr:cxnSp macro="">
      <xdr:nvCxnSpPr>
        <xdr:cNvPr id="247" name="直線コネクタ 246"/>
        <xdr:cNvCxnSpPr/>
      </xdr:nvCxnSpPr>
      <xdr:spPr>
        <a:xfrm flipV="1">
          <a:off x="1130300" y="16421939"/>
          <a:ext cx="889000" cy="32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153467</xdr:rowOff>
    </xdr:from>
    <xdr:to>
      <xdr:col>10</xdr:col>
      <xdr:colOff>165100</xdr:colOff>
      <xdr:row>96</xdr:row>
      <xdr:rowOff>83617</xdr:rowOff>
    </xdr:to>
    <xdr:sp macro="" textlink="">
      <xdr:nvSpPr>
        <xdr:cNvPr id="248" name="フローチャート: 判断 247"/>
        <xdr:cNvSpPr/>
      </xdr:nvSpPr>
      <xdr:spPr>
        <a:xfrm>
          <a:off x="1968500" y="1644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74744</xdr:rowOff>
    </xdr:from>
    <xdr:ext cx="599010" cy="259045"/>
    <xdr:sp macro="" textlink="">
      <xdr:nvSpPr>
        <xdr:cNvPr id="249" name="テキスト ボックス 248"/>
        <xdr:cNvSpPr txBox="1"/>
      </xdr:nvSpPr>
      <xdr:spPr>
        <a:xfrm>
          <a:off x="1719795" y="16533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14466</xdr:rowOff>
    </xdr:from>
    <xdr:to>
      <xdr:col>6</xdr:col>
      <xdr:colOff>38100</xdr:colOff>
      <xdr:row>96</xdr:row>
      <xdr:rowOff>116066</xdr:rowOff>
    </xdr:to>
    <xdr:sp macro="" textlink="">
      <xdr:nvSpPr>
        <xdr:cNvPr id="250" name="フローチャート: 判断 249"/>
        <xdr:cNvSpPr/>
      </xdr:nvSpPr>
      <xdr:spPr>
        <a:xfrm>
          <a:off x="1079500" y="1647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107193</xdr:rowOff>
    </xdr:from>
    <xdr:ext cx="534377" cy="259045"/>
    <xdr:sp macro="" textlink="">
      <xdr:nvSpPr>
        <xdr:cNvPr id="251" name="テキスト ボックス 250"/>
        <xdr:cNvSpPr txBox="1"/>
      </xdr:nvSpPr>
      <xdr:spPr>
        <a:xfrm>
          <a:off x="863111" y="1656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76467</xdr:rowOff>
    </xdr:from>
    <xdr:to>
      <xdr:col>24</xdr:col>
      <xdr:colOff>114300</xdr:colOff>
      <xdr:row>95</xdr:row>
      <xdr:rowOff>6617</xdr:rowOff>
    </xdr:to>
    <xdr:sp macro="" textlink="">
      <xdr:nvSpPr>
        <xdr:cNvPr id="257" name="楕円 256"/>
        <xdr:cNvSpPr/>
      </xdr:nvSpPr>
      <xdr:spPr>
        <a:xfrm>
          <a:off x="4584700" y="1619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99344</xdr:rowOff>
    </xdr:from>
    <xdr:ext cx="599010" cy="259045"/>
    <xdr:sp macro="" textlink="">
      <xdr:nvSpPr>
        <xdr:cNvPr id="258" name="扶助費該当値テキスト"/>
        <xdr:cNvSpPr txBox="1"/>
      </xdr:nvSpPr>
      <xdr:spPr>
        <a:xfrm>
          <a:off x="4686300" y="16044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11137</xdr:rowOff>
    </xdr:from>
    <xdr:to>
      <xdr:col>20</xdr:col>
      <xdr:colOff>38100</xdr:colOff>
      <xdr:row>95</xdr:row>
      <xdr:rowOff>112737</xdr:rowOff>
    </xdr:to>
    <xdr:sp macro="" textlink="">
      <xdr:nvSpPr>
        <xdr:cNvPr id="259" name="楕円 258"/>
        <xdr:cNvSpPr/>
      </xdr:nvSpPr>
      <xdr:spPr>
        <a:xfrm>
          <a:off x="3746500" y="1629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129264</xdr:rowOff>
    </xdr:from>
    <xdr:ext cx="599010" cy="259045"/>
    <xdr:sp macro="" textlink="">
      <xdr:nvSpPr>
        <xdr:cNvPr id="260" name="テキスト ボックス 259"/>
        <xdr:cNvSpPr txBox="1"/>
      </xdr:nvSpPr>
      <xdr:spPr>
        <a:xfrm>
          <a:off x="3497795" y="16074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82868</xdr:rowOff>
    </xdr:from>
    <xdr:to>
      <xdr:col>15</xdr:col>
      <xdr:colOff>101600</xdr:colOff>
      <xdr:row>96</xdr:row>
      <xdr:rowOff>13018</xdr:rowOff>
    </xdr:to>
    <xdr:sp macro="" textlink="">
      <xdr:nvSpPr>
        <xdr:cNvPr id="261" name="楕円 260"/>
        <xdr:cNvSpPr/>
      </xdr:nvSpPr>
      <xdr:spPr>
        <a:xfrm>
          <a:off x="2857500" y="16370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29545</xdr:rowOff>
    </xdr:from>
    <xdr:ext cx="599010" cy="259045"/>
    <xdr:sp macro="" textlink="">
      <xdr:nvSpPr>
        <xdr:cNvPr id="262" name="テキスト ボックス 261"/>
        <xdr:cNvSpPr txBox="1"/>
      </xdr:nvSpPr>
      <xdr:spPr>
        <a:xfrm>
          <a:off x="2608795" y="16145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83389</xdr:rowOff>
    </xdr:from>
    <xdr:to>
      <xdr:col>10</xdr:col>
      <xdr:colOff>165100</xdr:colOff>
      <xdr:row>96</xdr:row>
      <xdr:rowOff>13539</xdr:rowOff>
    </xdr:to>
    <xdr:sp macro="" textlink="">
      <xdr:nvSpPr>
        <xdr:cNvPr id="263" name="楕円 262"/>
        <xdr:cNvSpPr/>
      </xdr:nvSpPr>
      <xdr:spPr>
        <a:xfrm>
          <a:off x="1968500" y="1637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30066</xdr:rowOff>
    </xdr:from>
    <xdr:ext cx="599010" cy="259045"/>
    <xdr:sp macro="" textlink="">
      <xdr:nvSpPr>
        <xdr:cNvPr id="264" name="テキスト ボックス 263"/>
        <xdr:cNvSpPr txBox="1"/>
      </xdr:nvSpPr>
      <xdr:spPr>
        <a:xfrm>
          <a:off x="1719795" y="1614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115418</xdr:rowOff>
    </xdr:from>
    <xdr:to>
      <xdr:col>6</xdr:col>
      <xdr:colOff>38100</xdr:colOff>
      <xdr:row>96</xdr:row>
      <xdr:rowOff>45568</xdr:rowOff>
    </xdr:to>
    <xdr:sp macro="" textlink="">
      <xdr:nvSpPr>
        <xdr:cNvPr id="265" name="楕円 264"/>
        <xdr:cNvSpPr/>
      </xdr:nvSpPr>
      <xdr:spPr>
        <a:xfrm>
          <a:off x="1079500" y="1640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62095</xdr:rowOff>
    </xdr:from>
    <xdr:ext cx="599010" cy="259045"/>
    <xdr:sp macro="" textlink="">
      <xdr:nvSpPr>
        <xdr:cNvPr id="266" name="テキスト ボックス 265"/>
        <xdr:cNvSpPr txBox="1"/>
      </xdr:nvSpPr>
      <xdr:spPr>
        <a:xfrm>
          <a:off x="830795" y="1617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0" name="テキスト ボックス 279"/>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2" name="テキスト ボックス 281"/>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4" name="テキスト ボックス 283"/>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107340</xdr:rowOff>
    </xdr:from>
    <xdr:to>
      <xdr:col>54</xdr:col>
      <xdr:colOff>189865</xdr:colOff>
      <xdr:row>35</xdr:row>
      <xdr:rowOff>110206</xdr:rowOff>
    </xdr:to>
    <xdr:cxnSp macro="">
      <xdr:nvCxnSpPr>
        <xdr:cNvPr id="288" name="直線コネクタ 287"/>
        <xdr:cNvCxnSpPr/>
      </xdr:nvCxnSpPr>
      <xdr:spPr>
        <a:xfrm flipV="1">
          <a:off x="10475595" y="5765190"/>
          <a:ext cx="1270" cy="345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114033</xdr:rowOff>
    </xdr:from>
    <xdr:ext cx="599010" cy="259045"/>
    <xdr:sp macro="" textlink="">
      <xdr:nvSpPr>
        <xdr:cNvPr id="289" name="補助費等最小値テキスト"/>
        <xdr:cNvSpPr txBox="1"/>
      </xdr:nvSpPr>
      <xdr:spPr>
        <a:xfrm>
          <a:off x="10528300" y="6114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110206</xdr:rowOff>
    </xdr:from>
    <xdr:to>
      <xdr:col>55</xdr:col>
      <xdr:colOff>88900</xdr:colOff>
      <xdr:row>35</xdr:row>
      <xdr:rowOff>110206</xdr:rowOff>
    </xdr:to>
    <xdr:cxnSp macro="">
      <xdr:nvCxnSpPr>
        <xdr:cNvPr id="290" name="直線コネクタ 289"/>
        <xdr:cNvCxnSpPr/>
      </xdr:nvCxnSpPr>
      <xdr:spPr>
        <a:xfrm>
          <a:off x="10388600" y="6110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54017</xdr:rowOff>
    </xdr:from>
    <xdr:ext cx="599010" cy="259045"/>
    <xdr:sp macro="" textlink="">
      <xdr:nvSpPr>
        <xdr:cNvPr id="291" name="補助費等最大値テキスト"/>
        <xdr:cNvSpPr txBox="1"/>
      </xdr:nvSpPr>
      <xdr:spPr>
        <a:xfrm>
          <a:off x="10528300" y="5540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107340</xdr:rowOff>
    </xdr:from>
    <xdr:to>
      <xdr:col>55</xdr:col>
      <xdr:colOff>88900</xdr:colOff>
      <xdr:row>33</xdr:row>
      <xdr:rowOff>107340</xdr:rowOff>
    </xdr:to>
    <xdr:cxnSp macro="">
      <xdr:nvCxnSpPr>
        <xdr:cNvPr id="292" name="直線コネクタ 291"/>
        <xdr:cNvCxnSpPr/>
      </xdr:nvCxnSpPr>
      <xdr:spPr>
        <a:xfrm>
          <a:off x="10388600" y="576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144697</xdr:rowOff>
    </xdr:from>
    <xdr:to>
      <xdr:col>55</xdr:col>
      <xdr:colOff>0</xdr:colOff>
      <xdr:row>33</xdr:row>
      <xdr:rowOff>167868</xdr:rowOff>
    </xdr:to>
    <xdr:cxnSp macro="">
      <xdr:nvCxnSpPr>
        <xdr:cNvPr id="293" name="直線コネクタ 292"/>
        <xdr:cNvCxnSpPr/>
      </xdr:nvCxnSpPr>
      <xdr:spPr>
        <a:xfrm>
          <a:off x="9639300" y="5459647"/>
          <a:ext cx="838200" cy="366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90534</xdr:rowOff>
    </xdr:from>
    <xdr:ext cx="599010" cy="259045"/>
    <xdr:sp macro="" textlink="">
      <xdr:nvSpPr>
        <xdr:cNvPr id="294" name="補助費等平均値テキスト"/>
        <xdr:cNvSpPr txBox="1"/>
      </xdr:nvSpPr>
      <xdr:spPr>
        <a:xfrm>
          <a:off x="10528300" y="59198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112107</xdr:rowOff>
    </xdr:from>
    <xdr:to>
      <xdr:col>55</xdr:col>
      <xdr:colOff>50800</xdr:colOff>
      <xdr:row>35</xdr:row>
      <xdr:rowOff>42257</xdr:rowOff>
    </xdr:to>
    <xdr:sp macro="" textlink="">
      <xdr:nvSpPr>
        <xdr:cNvPr id="295" name="フローチャート: 判断 294"/>
        <xdr:cNvSpPr/>
      </xdr:nvSpPr>
      <xdr:spPr>
        <a:xfrm>
          <a:off x="10426700" y="594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144697</xdr:rowOff>
    </xdr:from>
    <xdr:to>
      <xdr:col>50</xdr:col>
      <xdr:colOff>114300</xdr:colOff>
      <xdr:row>32</xdr:row>
      <xdr:rowOff>58131</xdr:rowOff>
    </xdr:to>
    <xdr:cxnSp macro="">
      <xdr:nvCxnSpPr>
        <xdr:cNvPr id="296" name="直線コネクタ 295"/>
        <xdr:cNvCxnSpPr/>
      </xdr:nvCxnSpPr>
      <xdr:spPr>
        <a:xfrm flipV="1">
          <a:off x="8750300" y="5459647"/>
          <a:ext cx="889000" cy="8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86111</xdr:rowOff>
    </xdr:from>
    <xdr:to>
      <xdr:col>50</xdr:col>
      <xdr:colOff>165100</xdr:colOff>
      <xdr:row>38</xdr:row>
      <xdr:rowOff>16261</xdr:rowOff>
    </xdr:to>
    <xdr:sp macro="" textlink="">
      <xdr:nvSpPr>
        <xdr:cNvPr id="297" name="フローチャート: 判断 296"/>
        <xdr:cNvSpPr/>
      </xdr:nvSpPr>
      <xdr:spPr>
        <a:xfrm>
          <a:off x="9588500" y="642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7388</xdr:rowOff>
    </xdr:from>
    <xdr:ext cx="534377" cy="259045"/>
    <xdr:sp macro="" textlink="">
      <xdr:nvSpPr>
        <xdr:cNvPr id="298" name="テキスト ボックス 297"/>
        <xdr:cNvSpPr txBox="1"/>
      </xdr:nvSpPr>
      <xdr:spPr>
        <a:xfrm>
          <a:off x="9372111" y="6522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58131</xdr:rowOff>
    </xdr:from>
    <xdr:to>
      <xdr:col>45</xdr:col>
      <xdr:colOff>177800</xdr:colOff>
      <xdr:row>35</xdr:row>
      <xdr:rowOff>77694</xdr:rowOff>
    </xdr:to>
    <xdr:cxnSp macro="">
      <xdr:nvCxnSpPr>
        <xdr:cNvPr id="299" name="直線コネクタ 298"/>
        <xdr:cNvCxnSpPr/>
      </xdr:nvCxnSpPr>
      <xdr:spPr>
        <a:xfrm flipV="1">
          <a:off x="7861300" y="5544531"/>
          <a:ext cx="889000" cy="533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97518</xdr:rowOff>
    </xdr:from>
    <xdr:to>
      <xdr:col>46</xdr:col>
      <xdr:colOff>38100</xdr:colOff>
      <xdr:row>38</xdr:row>
      <xdr:rowOff>27668</xdr:rowOff>
    </xdr:to>
    <xdr:sp macro="" textlink="">
      <xdr:nvSpPr>
        <xdr:cNvPr id="300" name="フローチャート: 判断 299"/>
        <xdr:cNvSpPr/>
      </xdr:nvSpPr>
      <xdr:spPr>
        <a:xfrm>
          <a:off x="8699500" y="644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18795</xdr:rowOff>
    </xdr:from>
    <xdr:ext cx="534377" cy="259045"/>
    <xdr:sp macro="" textlink="">
      <xdr:nvSpPr>
        <xdr:cNvPr id="301" name="テキスト ボックス 300"/>
        <xdr:cNvSpPr txBox="1"/>
      </xdr:nvSpPr>
      <xdr:spPr>
        <a:xfrm>
          <a:off x="8483111" y="653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77694</xdr:rowOff>
    </xdr:from>
    <xdr:to>
      <xdr:col>41</xdr:col>
      <xdr:colOff>50800</xdr:colOff>
      <xdr:row>37</xdr:row>
      <xdr:rowOff>10742</xdr:rowOff>
    </xdr:to>
    <xdr:cxnSp macro="">
      <xdr:nvCxnSpPr>
        <xdr:cNvPr id="302" name="直線コネクタ 301"/>
        <xdr:cNvCxnSpPr/>
      </xdr:nvCxnSpPr>
      <xdr:spPr>
        <a:xfrm flipV="1">
          <a:off x="6972300" y="6078444"/>
          <a:ext cx="889000" cy="275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109863</xdr:rowOff>
    </xdr:from>
    <xdr:to>
      <xdr:col>41</xdr:col>
      <xdr:colOff>101600</xdr:colOff>
      <xdr:row>38</xdr:row>
      <xdr:rowOff>40013</xdr:rowOff>
    </xdr:to>
    <xdr:sp macro="" textlink="">
      <xdr:nvSpPr>
        <xdr:cNvPr id="303" name="フローチャート: 判断 302"/>
        <xdr:cNvSpPr/>
      </xdr:nvSpPr>
      <xdr:spPr>
        <a:xfrm>
          <a:off x="7810500" y="645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31139</xdr:rowOff>
    </xdr:from>
    <xdr:ext cx="534377" cy="259045"/>
    <xdr:sp macro="" textlink="">
      <xdr:nvSpPr>
        <xdr:cNvPr id="304" name="テキスト ボックス 303"/>
        <xdr:cNvSpPr txBox="1"/>
      </xdr:nvSpPr>
      <xdr:spPr>
        <a:xfrm>
          <a:off x="7594111" y="654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116698</xdr:rowOff>
    </xdr:from>
    <xdr:to>
      <xdr:col>36</xdr:col>
      <xdr:colOff>165100</xdr:colOff>
      <xdr:row>38</xdr:row>
      <xdr:rowOff>46848</xdr:rowOff>
    </xdr:to>
    <xdr:sp macro="" textlink="">
      <xdr:nvSpPr>
        <xdr:cNvPr id="305" name="フローチャート: 判断 304"/>
        <xdr:cNvSpPr/>
      </xdr:nvSpPr>
      <xdr:spPr>
        <a:xfrm>
          <a:off x="6921500" y="646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37975</xdr:rowOff>
    </xdr:from>
    <xdr:ext cx="534377" cy="259045"/>
    <xdr:sp macro="" textlink="">
      <xdr:nvSpPr>
        <xdr:cNvPr id="306" name="テキスト ボックス 305"/>
        <xdr:cNvSpPr txBox="1"/>
      </xdr:nvSpPr>
      <xdr:spPr>
        <a:xfrm>
          <a:off x="6705111" y="655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117068</xdr:rowOff>
    </xdr:from>
    <xdr:to>
      <xdr:col>55</xdr:col>
      <xdr:colOff>50800</xdr:colOff>
      <xdr:row>34</xdr:row>
      <xdr:rowOff>47218</xdr:rowOff>
    </xdr:to>
    <xdr:sp macro="" textlink="">
      <xdr:nvSpPr>
        <xdr:cNvPr id="312" name="楕円 311"/>
        <xdr:cNvSpPr/>
      </xdr:nvSpPr>
      <xdr:spPr>
        <a:xfrm>
          <a:off x="10426700" y="577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31995</xdr:rowOff>
    </xdr:from>
    <xdr:ext cx="599010" cy="259045"/>
    <xdr:sp macro="" textlink="">
      <xdr:nvSpPr>
        <xdr:cNvPr id="313" name="補助費等該当値テキスト"/>
        <xdr:cNvSpPr txBox="1"/>
      </xdr:nvSpPr>
      <xdr:spPr>
        <a:xfrm>
          <a:off x="10528300" y="5689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93897</xdr:rowOff>
    </xdr:from>
    <xdr:to>
      <xdr:col>50</xdr:col>
      <xdr:colOff>165100</xdr:colOff>
      <xdr:row>32</xdr:row>
      <xdr:rowOff>24047</xdr:rowOff>
    </xdr:to>
    <xdr:sp macro="" textlink="">
      <xdr:nvSpPr>
        <xdr:cNvPr id="314" name="楕円 313"/>
        <xdr:cNvSpPr/>
      </xdr:nvSpPr>
      <xdr:spPr>
        <a:xfrm>
          <a:off x="9588500" y="540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40574</xdr:rowOff>
    </xdr:from>
    <xdr:ext cx="599010" cy="259045"/>
    <xdr:sp macro="" textlink="">
      <xdr:nvSpPr>
        <xdr:cNvPr id="315" name="テキスト ボックス 314"/>
        <xdr:cNvSpPr txBox="1"/>
      </xdr:nvSpPr>
      <xdr:spPr>
        <a:xfrm>
          <a:off x="9339795" y="5184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7331</xdr:rowOff>
    </xdr:from>
    <xdr:to>
      <xdr:col>46</xdr:col>
      <xdr:colOff>38100</xdr:colOff>
      <xdr:row>32</xdr:row>
      <xdr:rowOff>108931</xdr:rowOff>
    </xdr:to>
    <xdr:sp macro="" textlink="">
      <xdr:nvSpPr>
        <xdr:cNvPr id="316" name="楕円 315"/>
        <xdr:cNvSpPr/>
      </xdr:nvSpPr>
      <xdr:spPr>
        <a:xfrm>
          <a:off x="8699500" y="549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125458</xdr:rowOff>
    </xdr:from>
    <xdr:ext cx="599010" cy="259045"/>
    <xdr:sp macro="" textlink="">
      <xdr:nvSpPr>
        <xdr:cNvPr id="317" name="テキスト ボックス 316"/>
        <xdr:cNvSpPr txBox="1"/>
      </xdr:nvSpPr>
      <xdr:spPr>
        <a:xfrm>
          <a:off x="8450795" y="5268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26894</xdr:rowOff>
    </xdr:from>
    <xdr:to>
      <xdr:col>41</xdr:col>
      <xdr:colOff>101600</xdr:colOff>
      <xdr:row>35</xdr:row>
      <xdr:rowOff>128494</xdr:rowOff>
    </xdr:to>
    <xdr:sp macro="" textlink="">
      <xdr:nvSpPr>
        <xdr:cNvPr id="318" name="楕円 317"/>
        <xdr:cNvSpPr/>
      </xdr:nvSpPr>
      <xdr:spPr>
        <a:xfrm>
          <a:off x="7810500" y="6027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145021</xdr:rowOff>
    </xdr:from>
    <xdr:ext cx="599010" cy="259045"/>
    <xdr:sp macro="" textlink="">
      <xdr:nvSpPr>
        <xdr:cNvPr id="319" name="テキスト ボックス 318"/>
        <xdr:cNvSpPr txBox="1"/>
      </xdr:nvSpPr>
      <xdr:spPr>
        <a:xfrm>
          <a:off x="7561795" y="5802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131392</xdr:rowOff>
    </xdr:from>
    <xdr:to>
      <xdr:col>36</xdr:col>
      <xdr:colOff>165100</xdr:colOff>
      <xdr:row>37</xdr:row>
      <xdr:rowOff>61542</xdr:rowOff>
    </xdr:to>
    <xdr:sp macro="" textlink="">
      <xdr:nvSpPr>
        <xdr:cNvPr id="320" name="楕円 319"/>
        <xdr:cNvSpPr/>
      </xdr:nvSpPr>
      <xdr:spPr>
        <a:xfrm>
          <a:off x="6921500" y="630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78069</xdr:rowOff>
    </xdr:from>
    <xdr:ext cx="534377" cy="259045"/>
    <xdr:sp macro="" textlink="">
      <xdr:nvSpPr>
        <xdr:cNvPr id="321" name="テキスト ボックス 320"/>
        <xdr:cNvSpPr txBox="1"/>
      </xdr:nvSpPr>
      <xdr:spPr>
        <a:xfrm>
          <a:off x="6705111" y="6078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7" name="テキスト ボックス 336"/>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9" name="テキスト ボックス 338"/>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103253</xdr:rowOff>
    </xdr:from>
    <xdr:to>
      <xdr:col>54</xdr:col>
      <xdr:colOff>189865</xdr:colOff>
      <xdr:row>58</xdr:row>
      <xdr:rowOff>106263</xdr:rowOff>
    </xdr:to>
    <xdr:cxnSp macro="">
      <xdr:nvCxnSpPr>
        <xdr:cNvPr id="345" name="直線コネクタ 344"/>
        <xdr:cNvCxnSpPr/>
      </xdr:nvCxnSpPr>
      <xdr:spPr>
        <a:xfrm flipV="1">
          <a:off x="10475595" y="8847203"/>
          <a:ext cx="1270" cy="1203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110090</xdr:rowOff>
    </xdr:from>
    <xdr:ext cx="534377" cy="259045"/>
    <xdr:sp macro="" textlink="">
      <xdr:nvSpPr>
        <xdr:cNvPr id="346" name="普通建設事業費最小値テキスト"/>
        <xdr:cNvSpPr txBox="1"/>
      </xdr:nvSpPr>
      <xdr:spPr>
        <a:xfrm>
          <a:off x="10528300" y="1005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106263</xdr:rowOff>
    </xdr:from>
    <xdr:to>
      <xdr:col>55</xdr:col>
      <xdr:colOff>88900</xdr:colOff>
      <xdr:row>58</xdr:row>
      <xdr:rowOff>106263</xdr:rowOff>
    </xdr:to>
    <xdr:cxnSp macro="">
      <xdr:nvCxnSpPr>
        <xdr:cNvPr id="347" name="直線コネクタ 346"/>
        <xdr:cNvCxnSpPr/>
      </xdr:nvCxnSpPr>
      <xdr:spPr>
        <a:xfrm>
          <a:off x="10388600" y="10050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49930</xdr:rowOff>
    </xdr:from>
    <xdr:ext cx="599010" cy="259045"/>
    <xdr:sp macro="" textlink="">
      <xdr:nvSpPr>
        <xdr:cNvPr id="348" name="普通建設事業費最大値テキスト"/>
        <xdr:cNvSpPr txBox="1"/>
      </xdr:nvSpPr>
      <xdr:spPr>
        <a:xfrm>
          <a:off x="10528300" y="8622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103253</xdr:rowOff>
    </xdr:from>
    <xdr:to>
      <xdr:col>55</xdr:col>
      <xdr:colOff>88900</xdr:colOff>
      <xdr:row>51</xdr:row>
      <xdr:rowOff>103253</xdr:rowOff>
    </xdr:to>
    <xdr:cxnSp macro="">
      <xdr:nvCxnSpPr>
        <xdr:cNvPr id="349" name="直線コネクタ 348"/>
        <xdr:cNvCxnSpPr/>
      </xdr:nvCxnSpPr>
      <xdr:spPr>
        <a:xfrm>
          <a:off x="10388600" y="8847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121221</xdr:rowOff>
    </xdr:from>
    <xdr:to>
      <xdr:col>55</xdr:col>
      <xdr:colOff>0</xdr:colOff>
      <xdr:row>56</xdr:row>
      <xdr:rowOff>158903</xdr:rowOff>
    </xdr:to>
    <xdr:cxnSp macro="">
      <xdr:nvCxnSpPr>
        <xdr:cNvPr id="350" name="直線コネクタ 349"/>
        <xdr:cNvCxnSpPr/>
      </xdr:nvCxnSpPr>
      <xdr:spPr>
        <a:xfrm>
          <a:off x="9639300" y="9722421"/>
          <a:ext cx="838200" cy="37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149920</xdr:rowOff>
    </xdr:from>
    <xdr:ext cx="534377" cy="259045"/>
    <xdr:sp macro="" textlink="">
      <xdr:nvSpPr>
        <xdr:cNvPr id="351" name="普通建設事業費平均値テキスト"/>
        <xdr:cNvSpPr txBox="1"/>
      </xdr:nvSpPr>
      <xdr:spPr>
        <a:xfrm>
          <a:off x="10528300" y="9751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43</xdr:rowOff>
    </xdr:from>
    <xdr:to>
      <xdr:col>55</xdr:col>
      <xdr:colOff>50800</xdr:colOff>
      <xdr:row>57</xdr:row>
      <xdr:rowOff>101643</xdr:rowOff>
    </xdr:to>
    <xdr:sp macro="" textlink="">
      <xdr:nvSpPr>
        <xdr:cNvPr id="352" name="フローチャート: 判断 351"/>
        <xdr:cNvSpPr/>
      </xdr:nvSpPr>
      <xdr:spPr>
        <a:xfrm>
          <a:off x="10426700" y="977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121221</xdr:rowOff>
    </xdr:from>
    <xdr:to>
      <xdr:col>50</xdr:col>
      <xdr:colOff>114300</xdr:colOff>
      <xdr:row>57</xdr:row>
      <xdr:rowOff>14725</xdr:rowOff>
    </xdr:to>
    <xdr:cxnSp macro="">
      <xdr:nvCxnSpPr>
        <xdr:cNvPr id="353" name="直線コネクタ 352"/>
        <xdr:cNvCxnSpPr/>
      </xdr:nvCxnSpPr>
      <xdr:spPr>
        <a:xfrm flipV="1">
          <a:off x="8750300" y="9722421"/>
          <a:ext cx="889000" cy="64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10140</xdr:rowOff>
    </xdr:from>
    <xdr:to>
      <xdr:col>50</xdr:col>
      <xdr:colOff>165100</xdr:colOff>
      <xdr:row>57</xdr:row>
      <xdr:rowOff>111740</xdr:rowOff>
    </xdr:to>
    <xdr:sp macro="" textlink="">
      <xdr:nvSpPr>
        <xdr:cNvPr id="354" name="フローチャート: 判断 353"/>
        <xdr:cNvSpPr/>
      </xdr:nvSpPr>
      <xdr:spPr>
        <a:xfrm>
          <a:off x="9588500" y="978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102867</xdr:rowOff>
    </xdr:from>
    <xdr:ext cx="534377" cy="259045"/>
    <xdr:sp macro="" textlink="">
      <xdr:nvSpPr>
        <xdr:cNvPr id="355" name="テキスト ボックス 354"/>
        <xdr:cNvSpPr txBox="1"/>
      </xdr:nvSpPr>
      <xdr:spPr>
        <a:xfrm>
          <a:off x="9372111" y="987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14725</xdr:rowOff>
    </xdr:from>
    <xdr:to>
      <xdr:col>45</xdr:col>
      <xdr:colOff>177800</xdr:colOff>
      <xdr:row>57</xdr:row>
      <xdr:rowOff>35542</xdr:rowOff>
    </xdr:to>
    <xdr:cxnSp macro="">
      <xdr:nvCxnSpPr>
        <xdr:cNvPr id="356" name="直線コネクタ 355"/>
        <xdr:cNvCxnSpPr/>
      </xdr:nvCxnSpPr>
      <xdr:spPr>
        <a:xfrm flipV="1">
          <a:off x="7861300" y="9787375"/>
          <a:ext cx="889000" cy="20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7168</xdr:rowOff>
    </xdr:from>
    <xdr:to>
      <xdr:col>46</xdr:col>
      <xdr:colOff>38100</xdr:colOff>
      <xdr:row>57</xdr:row>
      <xdr:rowOff>108768</xdr:rowOff>
    </xdr:to>
    <xdr:sp macro="" textlink="">
      <xdr:nvSpPr>
        <xdr:cNvPr id="357" name="フローチャート: 判断 356"/>
        <xdr:cNvSpPr/>
      </xdr:nvSpPr>
      <xdr:spPr>
        <a:xfrm>
          <a:off x="8699500" y="977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99895</xdr:rowOff>
    </xdr:from>
    <xdr:ext cx="534377" cy="259045"/>
    <xdr:sp macro="" textlink="">
      <xdr:nvSpPr>
        <xdr:cNvPr id="358" name="テキスト ボックス 357"/>
        <xdr:cNvSpPr txBox="1"/>
      </xdr:nvSpPr>
      <xdr:spPr>
        <a:xfrm>
          <a:off x="8483111" y="9872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35542</xdr:rowOff>
    </xdr:from>
    <xdr:to>
      <xdr:col>41</xdr:col>
      <xdr:colOff>50800</xdr:colOff>
      <xdr:row>58</xdr:row>
      <xdr:rowOff>1222</xdr:rowOff>
    </xdr:to>
    <xdr:cxnSp macro="">
      <xdr:nvCxnSpPr>
        <xdr:cNvPr id="359" name="直線コネクタ 358"/>
        <xdr:cNvCxnSpPr/>
      </xdr:nvCxnSpPr>
      <xdr:spPr>
        <a:xfrm flipV="1">
          <a:off x="6972300" y="9808192"/>
          <a:ext cx="889000" cy="137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11550</xdr:rowOff>
    </xdr:from>
    <xdr:to>
      <xdr:col>41</xdr:col>
      <xdr:colOff>101600</xdr:colOff>
      <xdr:row>57</xdr:row>
      <xdr:rowOff>113150</xdr:rowOff>
    </xdr:to>
    <xdr:sp macro="" textlink="">
      <xdr:nvSpPr>
        <xdr:cNvPr id="360" name="フローチャート: 判断 359"/>
        <xdr:cNvSpPr/>
      </xdr:nvSpPr>
      <xdr:spPr>
        <a:xfrm>
          <a:off x="7810500" y="978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104277</xdr:rowOff>
    </xdr:from>
    <xdr:ext cx="534377" cy="259045"/>
    <xdr:sp macro="" textlink="">
      <xdr:nvSpPr>
        <xdr:cNvPr id="361" name="テキスト ボックス 360"/>
        <xdr:cNvSpPr txBox="1"/>
      </xdr:nvSpPr>
      <xdr:spPr>
        <a:xfrm>
          <a:off x="7594111" y="9876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25052</xdr:rowOff>
    </xdr:from>
    <xdr:to>
      <xdr:col>36</xdr:col>
      <xdr:colOff>165100</xdr:colOff>
      <xdr:row>57</xdr:row>
      <xdr:rowOff>126652</xdr:rowOff>
    </xdr:to>
    <xdr:sp macro="" textlink="">
      <xdr:nvSpPr>
        <xdr:cNvPr id="362" name="フローチャート: 判断 361"/>
        <xdr:cNvSpPr/>
      </xdr:nvSpPr>
      <xdr:spPr>
        <a:xfrm>
          <a:off x="6921500" y="979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143179</xdr:rowOff>
    </xdr:from>
    <xdr:ext cx="534377" cy="259045"/>
    <xdr:sp macro="" textlink="">
      <xdr:nvSpPr>
        <xdr:cNvPr id="363" name="テキスト ボックス 362"/>
        <xdr:cNvSpPr txBox="1"/>
      </xdr:nvSpPr>
      <xdr:spPr>
        <a:xfrm>
          <a:off x="6705111" y="957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108103</xdr:rowOff>
    </xdr:from>
    <xdr:to>
      <xdr:col>55</xdr:col>
      <xdr:colOff>50800</xdr:colOff>
      <xdr:row>57</xdr:row>
      <xdr:rowOff>38253</xdr:rowOff>
    </xdr:to>
    <xdr:sp macro="" textlink="">
      <xdr:nvSpPr>
        <xdr:cNvPr id="369" name="楕円 368"/>
        <xdr:cNvSpPr/>
      </xdr:nvSpPr>
      <xdr:spPr>
        <a:xfrm>
          <a:off x="10426700" y="970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130980</xdr:rowOff>
    </xdr:from>
    <xdr:ext cx="534377" cy="259045"/>
    <xdr:sp macro="" textlink="">
      <xdr:nvSpPr>
        <xdr:cNvPr id="370" name="普通建設事業費該当値テキスト"/>
        <xdr:cNvSpPr txBox="1"/>
      </xdr:nvSpPr>
      <xdr:spPr>
        <a:xfrm>
          <a:off x="10528300" y="956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70421</xdr:rowOff>
    </xdr:from>
    <xdr:to>
      <xdr:col>50</xdr:col>
      <xdr:colOff>165100</xdr:colOff>
      <xdr:row>57</xdr:row>
      <xdr:rowOff>571</xdr:rowOff>
    </xdr:to>
    <xdr:sp macro="" textlink="">
      <xdr:nvSpPr>
        <xdr:cNvPr id="371" name="楕円 370"/>
        <xdr:cNvSpPr/>
      </xdr:nvSpPr>
      <xdr:spPr>
        <a:xfrm>
          <a:off x="9588500" y="9671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17098</xdr:rowOff>
    </xdr:from>
    <xdr:ext cx="534377" cy="259045"/>
    <xdr:sp macro="" textlink="">
      <xdr:nvSpPr>
        <xdr:cNvPr id="372" name="テキスト ボックス 371"/>
        <xdr:cNvSpPr txBox="1"/>
      </xdr:nvSpPr>
      <xdr:spPr>
        <a:xfrm>
          <a:off x="9372111" y="9446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135375</xdr:rowOff>
    </xdr:from>
    <xdr:to>
      <xdr:col>46</xdr:col>
      <xdr:colOff>38100</xdr:colOff>
      <xdr:row>57</xdr:row>
      <xdr:rowOff>65525</xdr:rowOff>
    </xdr:to>
    <xdr:sp macro="" textlink="">
      <xdr:nvSpPr>
        <xdr:cNvPr id="373" name="楕円 372"/>
        <xdr:cNvSpPr/>
      </xdr:nvSpPr>
      <xdr:spPr>
        <a:xfrm>
          <a:off x="8699500" y="973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82052</xdr:rowOff>
    </xdr:from>
    <xdr:ext cx="534377" cy="259045"/>
    <xdr:sp macro="" textlink="">
      <xdr:nvSpPr>
        <xdr:cNvPr id="374" name="テキスト ボックス 373"/>
        <xdr:cNvSpPr txBox="1"/>
      </xdr:nvSpPr>
      <xdr:spPr>
        <a:xfrm>
          <a:off x="8483111" y="951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156192</xdr:rowOff>
    </xdr:from>
    <xdr:to>
      <xdr:col>41</xdr:col>
      <xdr:colOff>101600</xdr:colOff>
      <xdr:row>57</xdr:row>
      <xdr:rowOff>86342</xdr:rowOff>
    </xdr:to>
    <xdr:sp macro="" textlink="">
      <xdr:nvSpPr>
        <xdr:cNvPr id="375" name="楕円 374"/>
        <xdr:cNvSpPr/>
      </xdr:nvSpPr>
      <xdr:spPr>
        <a:xfrm>
          <a:off x="7810500" y="9757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102869</xdr:rowOff>
    </xdr:from>
    <xdr:ext cx="534377" cy="259045"/>
    <xdr:sp macro="" textlink="">
      <xdr:nvSpPr>
        <xdr:cNvPr id="376" name="テキスト ボックス 375"/>
        <xdr:cNvSpPr txBox="1"/>
      </xdr:nvSpPr>
      <xdr:spPr>
        <a:xfrm>
          <a:off x="7594111" y="953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121872</xdr:rowOff>
    </xdr:from>
    <xdr:to>
      <xdr:col>36</xdr:col>
      <xdr:colOff>165100</xdr:colOff>
      <xdr:row>58</xdr:row>
      <xdr:rowOff>52022</xdr:rowOff>
    </xdr:to>
    <xdr:sp macro="" textlink="">
      <xdr:nvSpPr>
        <xdr:cNvPr id="377" name="楕円 376"/>
        <xdr:cNvSpPr/>
      </xdr:nvSpPr>
      <xdr:spPr>
        <a:xfrm>
          <a:off x="6921500" y="9894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43149</xdr:rowOff>
    </xdr:from>
    <xdr:ext cx="534377" cy="259045"/>
    <xdr:sp macro="" textlink="">
      <xdr:nvSpPr>
        <xdr:cNvPr id="378" name="テキスト ボックス 377"/>
        <xdr:cNvSpPr txBox="1"/>
      </xdr:nvSpPr>
      <xdr:spPr>
        <a:xfrm>
          <a:off x="6705111" y="9987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152374</xdr:rowOff>
    </xdr:from>
    <xdr:to>
      <xdr:col>54</xdr:col>
      <xdr:colOff>189865</xdr:colOff>
      <xdr:row>79</xdr:row>
      <xdr:rowOff>43828</xdr:rowOff>
    </xdr:to>
    <xdr:cxnSp macro="">
      <xdr:nvCxnSpPr>
        <xdr:cNvPr id="402" name="直線コネクタ 401"/>
        <xdr:cNvCxnSpPr/>
      </xdr:nvCxnSpPr>
      <xdr:spPr>
        <a:xfrm flipV="1">
          <a:off x="10475595" y="11982424"/>
          <a:ext cx="1270" cy="1605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47655</xdr:rowOff>
    </xdr:from>
    <xdr:ext cx="313932" cy="259045"/>
    <xdr:sp macro="" textlink="">
      <xdr:nvSpPr>
        <xdr:cNvPr id="403" name="普通建設事業費 （ うち新規整備　）最小値テキスト"/>
        <xdr:cNvSpPr txBox="1"/>
      </xdr:nvSpPr>
      <xdr:spPr>
        <a:xfrm>
          <a:off x="10528300" y="135922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43828</xdr:rowOff>
    </xdr:from>
    <xdr:to>
      <xdr:col>55</xdr:col>
      <xdr:colOff>88900</xdr:colOff>
      <xdr:row>79</xdr:row>
      <xdr:rowOff>43828</xdr:rowOff>
    </xdr:to>
    <xdr:cxnSp macro="">
      <xdr:nvCxnSpPr>
        <xdr:cNvPr id="404" name="直線コネクタ 403"/>
        <xdr:cNvCxnSpPr/>
      </xdr:nvCxnSpPr>
      <xdr:spPr>
        <a:xfrm>
          <a:off x="10388600" y="13588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99051</xdr:rowOff>
    </xdr:from>
    <xdr:ext cx="599010" cy="259045"/>
    <xdr:sp macro="" textlink="">
      <xdr:nvSpPr>
        <xdr:cNvPr id="405" name="普通建設事業費 （ うち新規整備　）最大値テキスト"/>
        <xdr:cNvSpPr txBox="1"/>
      </xdr:nvSpPr>
      <xdr:spPr>
        <a:xfrm>
          <a:off x="10528300" y="11757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152374</xdr:rowOff>
    </xdr:from>
    <xdr:to>
      <xdr:col>55</xdr:col>
      <xdr:colOff>88900</xdr:colOff>
      <xdr:row>69</xdr:row>
      <xdr:rowOff>152374</xdr:rowOff>
    </xdr:to>
    <xdr:cxnSp macro="">
      <xdr:nvCxnSpPr>
        <xdr:cNvPr id="406" name="直線コネクタ 405"/>
        <xdr:cNvCxnSpPr/>
      </xdr:nvCxnSpPr>
      <xdr:spPr>
        <a:xfrm>
          <a:off x="10388600" y="11982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80671</xdr:rowOff>
    </xdr:from>
    <xdr:to>
      <xdr:col>55</xdr:col>
      <xdr:colOff>0</xdr:colOff>
      <xdr:row>77</xdr:row>
      <xdr:rowOff>98653</xdr:rowOff>
    </xdr:to>
    <xdr:cxnSp macro="">
      <xdr:nvCxnSpPr>
        <xdr:cNvPr id="407" name="直線コネクタ 406"/>
        <xdr:cNvCxnSpPr/>
      </xdr:nvCxnSpPr>
      <xdr:spPr>
        <a:xfrm>
          <a:off x="9639300" y="13282321"/>
          <a:ext cx="838200" cy="17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138650</xdr:rowOff>
    </xdr:from>
    <xdr:ext cx="534377" cy="259045"/>
    <xdr:sp macro="" textlink="">
      <xdr:nvSpPr>
        <xdr:cNvPr id="408" name="普通建設事業費 （ うち新規整備　）平均値テキスト"/>
        <xdr:cNvSpPr txBox="1"/>
      </xdr:nvSpPr>
      <xdr:spPr>
        <a:xfrm>
          <a:off x="10528300" y="133403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160223</xdr:rowOff>
    </xdr:from>
    <xdr:to>
      <xdr:col>55</xdr:col>
      <xdr:colOff>50800</xdr:colOff>
      <xdr:row>78</xdr:row>
      <xdr:rowOff>90373</xdr:rowOff>
    </xdr:to>
    <xdr:sp macro="" textlink="">
      <xdr:nvSpPr>
        <xdr:cNvPr id="409" name="フローチャート: 判断 408"/>
        <xdr:cNvSpPr/>
      </xdr:nvSpPr>
      <xdr:spPr>
        <a:xfrm>
          <a:off x="10426700" y="1336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59220</xdr:rowOff>
    </xdr:from>
    <xdr:to>
      <xdr:col>50</xdr:col>
      <xdr:colOff>114300</xdr:colOff>
      <xdr:row>77</xdr:row>
      <xdr:rowOff>80671</xdr:rowOff>
    </xdr:to>
    <xdr:cxnSp macro="">
      <xdr:nvCxnSpPr>
        <xdr:cNvPr id="410" name="直線コネクタ 409"/>
        <xdr:cNvCxnSpPr/>
      </xdr:nvCxnSpPr>
      <xdr:spPr>
        <a:xfrm>
          <a:off x="8750300" y="13260870"/>
          <a:ext cx="889000" cy="21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13881</xdr:rowOff>
    </xdr:from>
    <xdr:to>
      <xdr:col>50</xdr:col>
      <xdr:colOff>165100</xdr:colOff>
      <xdr:row>78</xdr:row>
      <xdr:rowOff>115481</xdr:rowOff>
    </xdr:to>
    <xdr:sp macro="" textlink="">
      <xdr:nvSpPr>
        <xdr:cNvPr id="411" name="フローチャート: 判断 410"/>
        <xdr:cNvSpPr/>
      </xdr:nvSpPr>
      <xdr:spPr>
        <a:xfrm>
          <a:off x="9588500" y="1338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106608</xdr:rowOff>
    </xdr:from>
    <xdr:ext cx="534377" cy="259045"/>
    <xdr:sp macro="" textlink="">
      <xdr:nvSpPr>
        <xdr:cNvPr id="412" name="テキスト ボックス 411"/>
        <xdr:cNvSpPr txBox="1"/>
      </xdr:nvSpPr>
      <xdr:spPr>
        <a:xfrm>
          <a:off x="9372111" y="1347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59220</xdr:rowOff>
    </xdr:from>
    <xdr:to>
      <xdr:col>45</xdr:col>
      <xdr:colOff>177800</xdr:colOff>
      <xdr:row>78</xdr:row>
      <xdr:rowOff>8395</xdr:rowOff>
    </xdr:to>
    <xdr:cxnSp macro="">
      <xdr:nvCxnSpPr>
        <xdr:cNvPr id="413" name="直線コネクタ 412"/>
        <xdr:cNvCxnSpPr/>
      </xdr:nvCxnSpPr>
      <xdr:spPr>
        <a:xfrm flipV="1">
          <a:off x="7861300" y="13260870"/>
          <a:ext cx="889000" cy="120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27191</xdr:rowOff>
    </xdr:from>
    <xdr:to>
      <xdr:col>46</xdr:col>
      <xdr:colOff>38100</xdr:colOff>
      <xdr:row>78</xdr:row>
      <xdr:rowOff>128791</xdr:rowOff>
    </xdr:to>
    <xdr:sp macro="" textlink="">
      <xdr:nvSpPr>
        <xdr:cNvPr id="414" name="フローチャート: 判断 413"/>
        <xdr:cNvSpPr/>
      </xdr:nvSpPr>
      <xdr:spPr>
        <a:xfrm>
          <a:off x="8699500" y="1340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119918</xdr:rowOff>
    </xdr:from>
    <xdr:ext cx="534377" cy="259045"/>
    <xdr:sp macro="" textlink="">
      <xdr:nvSpPr>
        <xdr:cNvPr id="415" name="テキスト ボックス 414"/>
        <xdr:cNvSpPr txBox="1"/>
      </xdr:nvSpPr>
      <xdr:spPr>
        <a:xfrm>
          <a:off x="8483111" y="1349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8395</xdr:rowOff>
    </xdr:from>
    <xdr:to>
      <xdr:col>41</xdr:col>
      <xdr:colOff>50800</xdr:colOff>
      <xdr:row>78</xdr:row>
      <xdr:rowOff>128778</xdr:rowOff>
    </xdr:to>
    <xdr:cxnSp macro="">
      <xdr:nvCxnSpPr>
        <xdr:cNvPr id="416" name="直線コネクタ 415"/>
        <xdr:cNvCxnSpPr/>
      </xdr:nvCxnSpPr>
      <xdr:spPr>
        <a:xfrm flipV="1">
          <a:off x="6972300" y="13381495"/>
          <a:ext cx="889000" cy="120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32004</xdr:rowOff>
    </xdr:from>
    <xdr:to>
      <xdr:col>41</xdr:col>
      <xdr:colOff>101600</xdr:colOff>
      <xdr:row>78</xdr:row>
      <xdr:rowOff>133604</xdr:rowOff>
    </xdr:to>
    <xdr:sp macro="" textlink="">
      <xdr:nvSpPr>
        <xdr:cNvPr id="417" name="フローチャート: 判断 416"/>
        <xdr:cNvSpPr/>
      </xdr:nvSpPr>
      <xdr:spPr>
        <a:xfrm>
          <a:off x="7810500" y="1340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124731</xdr:rowOff>
    </xdr:from>
    <xdr:ext cx="534377" cy="259045"/>
    <xdr:sp macro="" textlink="">
      <xdr:nvSpPr>
        <xdr:cNvPr id="418" name="テキスト ボックス 417"/>
        <xdr:cNvSpPr txBox="1"/>
      </xdr:nvSpPr>
      <xdr:spPr>
        <a:xfrm>
          <a:off x="7594111" y="13497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42430</xdr:rowOff>
    </xdr:from>
    <xdr:to>
      <xdr:col>36</xdr:col>
      <xdr:colOff>165100</xdr:colOff>
      <xdr:row>78</xdr:row>
      <xdr:rowOff>144030</xdr:rowOff>
    </xdr:to>
    <xdr:sp macro="" textlink="">
      <xdr:nvSpPr>
        <xdr:cNvPr id="419" name="フローチャート: 判断 418"/>
        <xdr:cNvSpPr/>
      </xdr:nvSpPr>
      <xdr:spPr>
        <a:xfrm>
          <a:off x="6921500" y="1341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160557</xdr:rowOff>
    </xdr:from>
    <xdr:ext cx="469744" cy="259045"/>
    <xdr:sp macro="" textlink="">
      <xdr:nvSpPr>
        <xdr:cNvPr id="420" name="テキスト ボックス 419"/>
        <xdr:cNvSpPr txBox="1"/>
      </xdr:nvSpPr>
      <xdr:spPr>
        <a:xfrm>
          <a:off x="6737428" y="13190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47853</xdr:rowOff>
    </xdr:from>
    <xdr:to>
      <xdr:col>55</xdr:col>
      <xdr:colOff>50800</xdr:colOff>
      <xdr:row>77</xdr:row>
      <xdr:rowOff>149453</xdr:rowOff>
    </xdr:to>
    <xdr:sp macro="" textlink="">
      <xdr:nvSpPr>
        <xdr:cNvPr id="426" name="楕円 425"/>
        <xdr:cNvSpPr/>
      </xdr:nvSpPr>
      <xdr:spPr>
        <a:xfrm>
          <a:off x="10426700" y="13249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70730</xdr:rowOff>
    </xdr:from>
    <xdr:ext cx="534377" cy="259045"/>
    <xdr:sp macro="" textlink="">
      <xdr:nvSpPr>
        <xdr:cNvPr id="427" name="普通建設事業費 （ うち新規整備　）該当値テキスト"/>
        <xdr:cNvSpPr txBox="1"/>
      </xdr:nvSpPr>
      <xdr:spPr>
        <a:xfrm>
          <a:off x="10528300" y="1310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29871</xdr:rowOff>
    </xdr:from>
    <xdr:to>
      <xdr:col>50</xdr:col>
      <xdr:colOff>165100</xdr:colOff>
      <xdr:row>77</xdr:row>
      <xdr:rowOff>131471</xdr:rowOff>
    </xdr:to>
    <xdr:sp macro="" textlink="">
      <xdr:nvSpPr>
        <xdr:cNvPr id="428" name="楕円 427"/>
        <xdr:cNvSpPr/>
      </xdr:nvSpPr>
      <xdr:spPr>
        <a:xfrm>
          <a:off x="9588500" y="1323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147998</xdr:rowOff>
    </xdr:from>
    <xdr:ext cx="534377" cy="259045"/>
    <xdr:sp macro="" textlink="">
      <xdr:nvSpPr>
        <xdr:cNvPr id="429" name="テキスト ボックス 428"/>
        <xdr:cNvSpPr txBox="1"/>
      </xdr:nvSpPr>
      <xdr:spPr>
        <a:xfrm>
          <a:off x="9372111" y="1300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8420</xdr:rowOff>
    </xdr:from>
    <xdr:to>
      <xdr:col>46</xdr:col>
      <xdr:colOff>38100</xdr:colOff>
      <xdr:row>77</xdr:row>
      <xdr:rowOff>110020</xdr:rowOff>
    </xdr:to>
    <xdr:sp macro="" textlink="">
      <xdr:nvSpPr>
        <xdr:cNvPr id="430" name="楕円 429"/>
        <xdr:cNvSpPr/>
      </xdr:nvSpPr>
      <xdr:spPr>
        <a:xfrm>
          <a:off x="8699500" y="132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126547</xdr:rowOff>
    </xdr:from>
    <xdr:ext cx="534377" cy="259045"/>
    <xdr:sp macro="" textlink="">
      <xdr:nvSpPr>
        <xdr:cNvPr id="431" name="テキスト ボックス 430"/>
        <xdr:cNvSpPr txBox="1"/>
      </xdr:nvSpPr>
      <xdr:spPr>
        <a:xfrm>
          <a:off x="8483111" y="12985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129045</xdr:rowOff>
    </xdr:from>
    <xdr:to>
      <xdr:col>41</xdr:col>
      <xdr:colOff>101600</xdr:colOff>
      <xdr:row>78</xdr:row>
      <xdr:rowOff>59195</xdr:rowOff>
    </xdr:to>
    <xdr:sp macro="" textlink="">
      <xdr:nvSpPr>
        <xdr:cNvPr id="432" name="楕円 431"/>
        <xdr:cNvSpPr/>
      </xdr:nvSpPr>
      <xdr:spPr>
        <a:xfrm>
          <a:off x="7810500" y="1333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75722</xdr:rowOff>
    </xdr:from>
    <xdr:ext cx="534377" cy="259045"/>
    <xdr:sp macro="" textlink="">
      <xdr:nvSpPr>
        <xdr:cNvPr id="433" name="テキスト ボックス 432"/>
        <xdr:cNvSpPr txBox="1"/>
      </xdr:nvSpPr>
      <xdr:spPr>
        <a:xfrm>
          <a:off x="7594111" y="13105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77978</xdr:rowOff>
    </xdr:from>
    <xdr:to>
      <xdr:col>36</xdr:col>
      <xdr:colOff>165100</xdr:colOff>
      <xdr:row>79</xdr:row>
      <xdr:rowOff>8128</xdr:rowOff>
    </xdr:to>
    <xdr:sp macro="" textlink="">
      <xdr:nvSpPr>
        <xdr:cNvPr id="434" name="楕円 433"/>
        <xdr:cNvSpPr/>
      </xdr:nvSpPr>
      <xdr:spPr>
        <a:xfrm>
          <a:off x="6921500" y="1345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170705</xdr:rowOff>
    </xdr:from>
    <xdr:ext cx="469744" cy="259045"/>
    <xdr:sp macro="" textlink="">
      <xdr:nvSpPr>
        <xdr:cNvPr id="435" name="テキスト ボックス 434"/>
        <xdr:cNvSpPr txBox="1"/>
      </xdr:nvSpPr>
      <xdr:spPr>
        <a:xfrm>
          <a:off x="6737428" y="13543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5" name="テキスト ボックス 454"/>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97637</xdr:rowOff>
    </xdr:from>
    <xdr:to>
      <xdr:col>54</xdr:col>
      <xdr:colOff>189865</xdr:colOff>
      <xdr:row>98</xdr:row>
      <xdr:rowOff>142139</xdr:rowOff>
    </xdr:to>
    <xdr:cxnSp macro="">
      <xdr:nvCxnSpPr>
        <xdr:cNvPr id="459" name="直線コネクタ 458"/>
        <xdr:cNvCxnSpPr/>
      </xdr:nvCxnSpPr>
      <xdr:spPr>
        <a:xfrm flipV="1">
          <a:off x="10475595" y="15699587"/>
          <a:ext cx="1270" cy="1244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145966</xdr:rowOff>
    </xdr:from>
    <xdr:ext cx="469744" cy="259045"/>
    <xdr:sp macro="" textlink="">
      <xdr:nvSpPr>
        <xdr:cNvPr id="460" name="普通建設事業費 （ うち更新整備　）最小値テキスト"/>
        <xdr:cNvSpPr txBox="1"/>
      </xdr:nvSpPr>
      <xdr:spPr>
        <a:xfrm>
          <a:off x="10528300" y="1694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142139</xdr:rowOff>
    </xdr:from>
    <xdr:to>
      <xdr:col>55</xdr:col>
      <xdr:colOff>88900</xdr:colOff>
      <xdr:row>98</xdr:row>
      <xdr:rowOff>142139</xdr:rowOff>
    </xdr:to>
    <xdr:cxnSp macro="">
      <xdr:nvCxnSpPr>
        <xdr:cNvPr id="461" name="直線コネクタ 460"/>
        <xdr:cNvCxnSpPr/>
      </xdr:nvCxnSpPr>
      <xdr:spPr>
        <a:xfrm>
          <a:off x="10388600" y="1694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44314</xdr:rowOff>
    </xdr:from>
    <xdr:ext cx="534377" cy="259045"/>
    <xdr:sp macro="" textlink="">
      <xdr:nvSpPr>
        <xdr:cNvPr id="462" name="普通建設事業費 （ うち更新整備　）最大値テキスト"/>
        <xdr:cNvSpPr txBox="1"/>
      </xdr:nvSpPr>
      <xdr:spPr>
        <a:xfrm>
          <a:off x="10528300" y="1547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97637</xdr:rowOff>
    </xdr:from>
    <xdr:to>
      <xdr:col>55</xdr:col>
      <xdr:colOff>88900</xdr:colOff>
      <xdr:row>91</xdr:row>
      <xdr:rowOff>97637</xdr:rowOff>
    </xdr:to>
    <xdr:cxnSp macro="">
      <xdr:nvCxnSpPr>
        <xdr:cNvPr id="463" name="直線コネクタ 462"/>
        <xdr:cNvCxnSpPr/>
      </xdr:nvCxnSpPr>
      <xdr:spPr>
        <a:xfrm>
          <a:off x="10388600" y="15699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145872</xdr:rowOff>
    </xdr:from>
    <xdr:to>
      <xdr:col>55</xdr:col>
      <xdr:colOff>0</xdr:colOff>
      <xdr:row>97</xdr:row>
      <xdr:rowOff>86227</xdr:rowOff>
    </xdr:to>
    <xdr:cxnSp macro="">
      <xdr:nvCxnSpPr>
        <xdr:cNvPr id="464" name="直線コネクタ 463"/>
        <xdr:cNvCxnSpPr/>
      </xdr:nvCxnSpPr>
      <xdr:spPr>
        <a:xfrm>
          <a:off x="9639300" y="16605072"/>
          <a:ext cx="838200" cy="111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111377</xdr:rowOff>
    </xdr:from>
    <xdr:ext cx="534377" cy="259045"/>
    <xdr:sp macro="" textlink="">
      <xdr:nvSpPr>
        <xdr:cNvPr id="465" name="普通建設事業費 （ うち更新整備　）平均値テキスト"/>
        <xdr:cNvSpPr txBox="1"/>
      </xdr:nvSpPr>
      <xdr:spPr>
        <a:xfrm>
          <a:off x="10528300" y="163991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88500</xdr:rowOff>
    </xdr:from>
    <xdr:to>
      <xdr:col>55</xdr:col>
      <xdr:colOff>50800</xdr:colOff>
      <xdr:row>97</xdr:row>
      <xdr:rowOff>18650</xdr:rowOff>
    </xdr:to>
    <xdr:sp macro="" textlink="">
      <xdr:nvSpPr>
        <xdr:cNvPr id="466" name="フローチャート: 判断 465"/>
        <xdr:cNvSpPr/>
      </xdr:nvSpPr>
      <xdr:spPr>
        <a:xfrm>
          <a:off x="104267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145872</xdr:rowOff>
    </xdr:from>
    <xdr:to>
      <xdr:col>50</xdr:col>
      <xdr:colOff>114300</xdr:colOff>
      <xdr:row>97</xdr:row>
      <xdr:rowOff>68472</xdr:rowOff>
    </xdr:to>
    <xdr:cxnSp macro="">
      <xdr:nvCxnSpPr>
        <xdr:cNvPr id="467" name="直線コネクタ 466"/>
        <xdr:cNvCxnSpPr/>
      </xdr:nvCxnSpPr>
      <xdr:spPr>
        <a:xfrm flipV="1">
          <a:off x="8750300" y="16605072"/>
          <a:ext cx="889000" cy="94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103836</xdr:rowOff>
    </xdr:from>
    <xdr:to>
      <xdr:col>50</xdr:col>
      <xdr:colOff>165100</xdr:colOff>
      <xdr:row>97</xdr:row>
      <xdr:rowOff>33986</xdr:rowOff>
    </xdr:to>
    <xdr:sp macro="" textlink="">
      <xdr:nvSpPr>
        <xdr:cNvPr id="468" name="フローチャート: 判断 467"/>
        <xdr:cNvSpPr/>
      </xdr:nvSpPr>
      <xdr:spPr>
        <a:xfrm>
          <a:off x="9588500" y="1656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25113</xdr:rowOff>
    </xdr:from>
    <xdr:ext cx="534377" cy="259045"/>
    <xdr:sp macro="" textlink="">
      <xdr:nvSpPr>
        <xdr:cNvPr id="469" name="テキスト ボックス 468"/>
        <xdr:cNvSpPr txBox="1"/>
      </xdr:nvSpPr>
      <xdr:spPr>
        <a:xfrm>
          <a:off x="9372111" y="1665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16390</xdr:rowOff>
    </xdr:from>
    <xdr:to>
      <xdr:col>45</xdr:col>
      <xdr:colOff>177800</xdr:colOff>
      <xdr:row>97</xdr:row>
      <xdr:rowOff>68472</xdr:rowOff>
    </xdr:to>
    <xdr:cxnSp macro="">
      <xdr:nvCxnSpPr>
        <xdr:cNvPr id="470" name="直線コネクタ 469"/>
        <xdr:cNvCxnSpPr/>
      </xdr:nvCxnSpPr>
      <xdr:spPr>
        <a:xfrm>
          <a:off x="7861300" y="16647040"/>
          <a:ext cx="889000" cy="52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82004</xdr:rowOff>
    </xdr:from>
    <xdr:to>
      <xdr:col>46</xdr:col>
      <xdr:colOff>38100</xdr:colOff>
      <xdr:row>97</xdr:row>
      <xdr:rowOff>12154</xdr:rowOff>
    </xdr:to>
    <xdr:sp macro="" textlink="">
      <xdr:nvSpPr>
        <xdr:cNvPr id="471" name="フローチャート: 判断 470"/>
        <xdr:cNvSpPr/>
      </xdr:nvSpPr>
      <xdr:spPr>
        <a:xfrm>
          <a:off x="8699500" y="1654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28681</xdr:rowOff>
    </xdr:from>
    <xdr:ext cx="534377" cy="259045"/>
    <xdr:sp macro="" textlink="">
      <xdr:nvSpPr>
        <xdr:cNvPr id="472" name="テキスト ボックス 471"/>
        <xdr:cNvSpPr txBox="1"/>
      </xdr:nvSpPr>
      <xdr:spPr>
        <a:xfrm>
          <a:off x="8483111" y="1631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16390</xdr:rowOff>
    </xdr:from>
    <xdr:to>
      <xdr:col>41</xdr:col>
      <xdr:colOff>50800</xdr:colOff>
      <xdr:row>97</xdr:row>
      <xdr:rowOff>112154</xdr:rowOff>
    </xdr:to>
    <xdr:cxnSp macro="">
      <xdr:nvCxnSpPr>
        <xdr:cNvPr id="473" name="直線コネクタ 472"/>
        <xdr:cNvCxnSpPr/>
      </xdr:nvCxnSpPr>
      <xdr:spPr>
        <a:xfrm flipV="1">
          <a:off x="6972300" y="16647040"/>
          <a:ext cx="889000" cy="95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87757</xdr:rowOff>
    </xdr:from>
    <xdr:to>
      <xdr:col>41</xdr:col>
      <xdr:colOff>101600</xdr:colOff>
      <xdr:row>97</xdr:row>
      <xdr:rowOff>17907</xdr:rowOff>
    </xdr:to>
    <xdr:sp macro="" textlink="">
      <xdr:nvSpPr>
        <xdr:cNvPr id="474" name="フローチャート: 判断 473"/>
        <xdr:cNvSpPr/>
      </xdr:nvSpPr>
      <xdr:spPr>
        <a:xfrm>
          <a:off x="7810500" y="1654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34434</xdr:rowOff>
    </xdr:from>
    <xdr:ext cx="534377" cy="259045"/>
    <xdr:sp macro="" textlink="">
      <xdr:nvSpPr>
        <xdr:cNvPr id="475" name="テキスト ボックス 474"/>
        <xdr:cNvSpPr txBox="1"/>
      </xdr:nvSpPr>
      <xdr:spPr>
        <a:xfrm>
          <a:off x="7594111" y="16322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88424</xdr:rowOff>
    </xdr:from>
    <xdr:to>
      <xdr:col>36</xdr:col>
      <xdr:colOff>165100</xdr:colOff>
      <xdr:row>97</xdr:row>
      <xdr:rowOff>18574</xdr:rowOff>
    </xdr:to>
    <xdr:sp macro="" textlink="">
      <xdr:nvSpPr>
        <xdr:cNvPr id="476" name="フローチャート: 判断 475"/>
        <xdr:cNvSpPr/>
      </xdr:nvSpPr>
      <xdr:spPr>
        <a:xfrm>
          <a:off x="6921500" y="16547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35101</xdr:rowOff>
    </xdr:from>
    <xdr:ext cx="534377" cy="259045"/>
    <xdr:sp macro="" textlink="">
      <xdr:nvSpPr>
        <xdr:cNvPr id="477" name="テキスト ボックス 476"/>
        <xdr:cNvSpPr txBox="1"/>
      </xdr:nvSpPr>
      <xdr:spPr>
        <a:xfrm>
          <a:off x="6705111" y="1632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35427</xdr:rowOff>
    </xdr:from>
    <xdr:to>
      <xdr:col>55</xdr:col>
      <xdr:colOff>50800</xdr:colOff>
      <xdr:row>97</xdr:row>
      <xdr:rowOff>137027</xdr:rowOff>
    </xdr:to>
    <xdr:sp macro="" textlink="">
      <xdr:nvSpPr>
        <xdr:cNvPr id="483" name="楕円 482"/>
        <xdr:cNvSpPr/>
      </xdr:nvSpPr>
      <xdr:spPr>
        <a:xfrm>
          <a:off x="10426700" y="1666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13854</xdr:rowOff>
    </xdr:from>
    <xdr:ext cx="534377" cy="259045"/>
    <xdr:sp macro="" textlink="">
      <xdr:nvSpPr>
        <xdr:cNvPr id="484" name="普通建設事業費 （ うち更新整備　）該当値テキスト"/>
        <xdr:cNvSpPr txBox="1"/>
      </xdr:nvSpPr>
      <xdr:spPr>
        <a:xfrm>
          <a:off x="10528300" y="1664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95072</xdr:rowOff>
    </xdr:from>
    <xdr:to>
      <xdr:col>50</xdr:col>
      <xdr:colOff>165100</xdr:colOff>
      <xdr:row>97</xdr:row>
      <xdr:rowOff>25222</xdr:rowOff>
    </xdr:to>
    <xdr:sp macro="" textlink="">
      <xdr:nvSpPr>
        <xdr:cNvPr id="485" name="楕円 484"/>
        <xdr:cNvSpPr/>
      </xdr:nvSpPr>
      <xdr:spPr>
        <a:xfrm>
          <a:off x="9588500" y="1655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41749</xdr:rowOff>
    </xdr:from>
    <xdr:ext cx="534377" cy="259045"/>
    <xdr:sp macro="" textlink="">
      <xdr:nvSpPr>
        <xdr:cNvPr id="486" name="テキスト ボックス 485"/>
        <xdr:cNvSpPr txBox="1"/>
      </xdr:nvSpPr>
      <xdr:spPr>
        <a:xfrm>
          <a:off x="9372111" y="1632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17672</xdr:rowOff>
    </xdr:from>
    <xdr:to>
      <xdr:col>46</xdr:col>
      <xdr:colOff>38100</xdr:colOff>
      <xdr:row>97</xdr:row>
      <xdr:rowOff>119272</xdr:rowOff>
    </xdr:to>
    <xdr:sp macro="" textlink="">
      <xdr:nvSpPr>
        <xdr:cNvPr id="487" name="楕円 486"/>
        <xdr:cNvSpPr/>
      </xdr:nvSpPr>
      <xdr:spPr>
        <a:xfrm>
          <a:off x="8699500" y="16648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110399</xdr:rowOff>
    </xdr:from>
    <xdr:ext cx="534377" cy="259045"/>
    <xdr:sp macro="" textlink="">
      <xdr:nvSpPr>
        <xdr:cNvPr id="488" name="テキスト ボックス 487"/>
        <xdr:cNvSpPr txBox="1"/>
      </xdr:nvSpPr>
      <xdr:spPr>
        <a:xfrm>
          <a:off x="8483111" y="16741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137040</xdr:rowOff>
    </xdr:from>
    <xdr:to>
      <xdr:col>41</xdr:col>
      <xdr:colOff>101600</xdr:colOff>
      <xdr:row>97</xdr:row>
      <xdr:rowOff>67190</xdr:rowOff>
    </xdr:to>
    <xdr:sp macro="" textlink="">
      <xdr:nvSpPr>
        <xdr:cNvPr id="489" name="楕円 488"/>
        <xdr:cNvSpPr/>
      </xdr:nvSpPr>
      <xdr:spPr>
        <a:xfrm>
          <a:off x="7810500" y="1659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58317</xdr:rowOff>
    </xdr:from>
    <xdr:ext cx="534377" cy="259045"/>
    <xdr:sp macro="" textlink="">
      <xdr:nvSpPr>
        <xdr:cNvPr id="490" name="テキスト ボックス 489"/>
        <xdr:cNvSpPr txBox="1"/>
      </xdr:nvSpPr>
      <xdr:spPr>
        <a:xfrm>
          <a:off x="7594111" y="16688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61354</xdr:rowOff>
    </xdr:from>
    <xdr:to>
      <xdr:col>36</xdr:col>
      <xdr:colOff>165100</xdr:colOff>
      <xdr:row>97</xdr:row>
      <xdr:rowOff>162954</xdr:rowOff>
    </xdr:to>
    <xdr:sp macro="" textlink="">
      <xdr:nvSpPr>
        <xdr:cNvPr id="491" name="楕円 490"/>
        <xdr:cNvSpPr/>
      </xdr:nvSpPr>
      <xdr:spPr>
        <a:xfrm>
          <a:off x="6921500" y="1669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154081</xdr:rowOff>
    </xdr:from>
    <xdr:ext cx="534377" cy="259045"/>
    <xdr:sp macro="" textlink="">
      <xdr:nvSpPr>
        <xdr:cNvPr id="492" name="テキスト ボックス 491"/>
        <xdr:cNvSpPr txBox="1"/>
      </xdr:nvSpPr>
      <xdr:spPr>
        <a:xfrm>
          <a:off x="6705111" y="1678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6" name="テキスト ボックス 505"/>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2" name="テキスト ボックス 51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47193</xdr:rowOff>
    </xdr:from>
    <xdr:to>
      <xdr:col>85</xdr:col>
      <xdr:colOff>126364</xdr:colOff>
      <xdr:row>39</xdr:row>
      <xdr:rowOff>44450</xdr:rowOff>
    </xdr:to>
    <xdr:cxnSp macro="">
      <xdr:nvCxnSpPr>
        <xdr:cNvPr id="516" name="直線コネクタ 515"/>
        <xdr:cNvCxnSpPr/>
      </xdr:nvCxnSpPr>
      <xdr:spPr>
        <a:xfrm flipV="1">
          <a:off x="16317595" y="5362143"/>
          <a:ext cx="1269" cy="1368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7"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165320</xdr:rowOff>
    </xdr:from>
    <xdr:ext cx="534377" cy="259045"/>
    <xdr:sp macro="" textlink="">
      <xdr:nvSpPr>
        <xdr:cNvPr id="519" name="災害復旧事業費最大値テキスト"/>
        <xdr:cNvSpPr txBox="1"/>
      </xdr:nvSpPr>
      <xdr:spPr>
        <a:xfrm>
          <a:off x="16370300" y="513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47193</xdr:rowOff>
    </xdr:from>
    <xdr:to>
      <xdr:col>86</xdr:col>
      <xdr:colOff>25400</xdr:colOff>
      <xdr:row>31</xdr:row>
      <xdr:rowOff>47193</xdr:rowOff>
    </xdr:to>
    <xdr:cxnSp macro="">
      <xdr:nvCxnSpPr>
        <xdr:cNvPr id="520" name="直線コネクタ 519"/>
        <xdr:cNvCxnSpPr/>
      </xdr:nvCxnSpPr>
      <xdr:spPr>
        <a:xfrm>
          <a:off x="16230600" y="5362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12979</xdr:rowOff>
    </xdr:from>
    <xdr:to>
      <xdr:col>85</xdr:col>
      <xdr:colOff>127000</xdr:colOff>
      <xdr:row>39</xdr:row>
      <xdr:rowOff>43993</xdr:rowOff>
    </xdr:to>
    <xdr:cxnSp macro="">
      <xdr:nvCxnSpPr>
        <xdr:cNvPr id="521" name="直線コネクタ 520"/>
        <xdr:cNvCxnSpPr/>
      </xdr:nvCxnSpPr>
      <xdr:spPr>
        <a:xfrm>
          <a:off x="15481300" y="6699529"/>
          <a:ext cx="838200" cy="31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109034</xdr:rowOff>
    </xdr:from>
    <xdr:ext cx="469744" cy="259045"/>
    <xdr:sp macro="" textlink="">
      <xdr:nvSpPr>
        <xdr:cNvPr id="522" name="災害復旧事業費平均値テキスト"/>
        <xdr:cNvSpPr txBox="1"/>
      </xdr:nvSpPr>
      <xdr:spPr>
        <a:xfrm>
          <a:off x="16370300" y="6452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86157</xdr:rowOff>
    </xdr:from>
    <xdr:to>
      <xdr:col>85</xdr:col>
      <xdr:colOff>177800</xdr:colOff>
      <xdr:row>39</xdr:row>
      <xdr:rowOff>16307</xdr:rowOff>
    </xdr:to>
    <xdr:sp macro="" textlink="">
      <xdr:nvSpPr>
        <xdr:cNvPr id="523" name="フローチャート: 判断 522"/>
        <xdr:cNvSpPr/>
      </xdr:nvSpPr>
      <xdr:spPr>
        <a:xfrm>
          <a:off x="16268700" y="660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102210</xdr:rowOff>
    </xdr:from>
    <xdr:to>
      <xdr:col>81</xdr:col>
      <xdr:colOff>50800</xdr:colOff>
      <xdr:row>39</xdr:row>
      <xdr:rowOff>12979</xdr:rowOff>
    </xdr:to>
    <xdr:cxnSp macro="">
      <xdr:nvCxnSpPr>
        <xdr:cNvPr id="524" name="直線コネクタ 523"/>
        <xdr:cNvCxnSpPr/>
      </xdr:nvCxnSpPr>
      <xdr:spPr>
        <a:xfrm>
          <a:off x="14592300" y="6445860"/>
          <a:ext cx="889000" cy="253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69469</xdr:rowOff>
    </xdr:from>
    <xdr:to>
      <xdr:col>81</xdr:col>
      <xdr:colOff>101600</xdr:colOff>
      <xdr:row>38</xdr:row>
      <xdr:rowOff>171069</xdr:rowOff>
    </xdr:to>
    <xdr:sp macro="" textlink="">
      <xdr:nvSpPr>
        <xdr:cNvPr id="525" name="フローチャート: 判断 524"/>
        <xdr:cNvSpPr/>
      </xdr:nvSpPr>
      <xdr:spPr>
        <a:xfrm>
          <a:off x="15430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16146</xdr:rowOff>
    </xdr:from>
    <xdr:ext cx="469744" cy="259045"/>
    <xdr:sp macro="" textlink="">
      <xdr:nvSpPr>
        <xdr:cNvPr id="526" name="テキスト ボックス 525"/>
        <xdr:cNvSpPr txBox="1"/>
      </xdr:nvSpPr>
      <xdr:spPr>
        <a:xfrm>
          <a:off x="15246428" y="635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102210</xdr:rowOff>
    </xdr:from>
    <xdr:to>
      <xdr:col>76</xdr:col>
      <xdr:colOff>114300</xdr:colOff>
      <xdr:row>39</xdr:row>
      <xdr:rowOff>43231</xdr:rowOff>
    </xdr:to>
    <xdr:cxnSp macro="">
      <xdr:nvCxnSpPr>
        <xdr:cNvPr id="527" name="直線コネクタ 526"/>
        <xdr:cNvCxnSpPr/>
      </xdr:nvCxnSpPr>
      <xdr:spPr>
        <a:xfrm flipV="1">
          <a:off x="13703300" y="6445860"/>
          <a:ext cx="889000" cy="283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57810</xdr:rowOff>
    </xdr:from>
    <xdr:to>
      <xdr:col>76</xdr:col>
      <xdr:colOff>165100</xdr:colOff>
      <xdr:row>38</xdr:row>
      <xdr:rowOff>159410</xdr:rowOff>
    </xdr:to>
    <xdr:sp macro="" textlink="">
      <xdr:nvSpPr>
        <xdr:cNvPr id="528" name="フローチャート: 判断 527"/>
        <xdr:cNvSpPr/>
      </xdr:nvSpPr>
      <xdr:spPr>
        <a:xfrm>
          <a:off x="14541500" y="657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150537</xdr:rowOff>
    </xdr:from>
    <xdr:ext cx="469744" cy="259045"/>
    <xdr:sp macro="" textlink="">
      <xdr:nvSpPr>
        <xdr:cNvPr id="529" name="テキスト ボックス 528"/>
        <xdr:cNvSpPr txBox="1"/>
      </xdr:nvSpPr>
      <xdr:spPr>
        <a:xfrm>
          <a:off x="14357428" y="666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43231</xdr:rowOff>
    </xdr:from>
    <xdr:to>
      <xdr:col>71</xdr:col>
      <xdr:colOff>177800</xdr:colOff>
      <xdr:row>39</xdr:row>
      <xdr:rowOff>44450</xdr:rowOff>
    </xdr:to>
    <xdr:cxnSp macro="">
      <xdr:nvCxnSpPr>
        <xdr:cNvPr id="530" name="直線コネクタ 529"/>
        <xdr:cNvCxnSpPr/>
      </xdr:nvCxnSpPr>
      <xdr:spPr>
        <a:xfrm flipV="1">
          <a:off x="12814300" y="6729781"/>
          <a:ext cx="8890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127991</xdr:rowOff>
    </xdr:from>
    <xdr:to>
      <xdr:col>72</xdr:col>
      <xdr:colOff>38100</xdr:colOff>
      <xdr:row>39</xdr:row>
      <xdr:rowOff>58141</xdr:rowOff>
    </xdr:to>
    <xdr:sp macro="" textlink="">
      <xdr:nvSpPr>
        <xdr:cNvPr id="531" name="フローチャート: 判断 530"/>
        <xdr:cNvSpPr/>
      </xdr:nvSpPr>
      <xdr:spPr>
        <a:xfrm>
          <a:off x="13652500" y="664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74668</xdr:rowOff>
    </xdr:from>
    <xdr:ext cx="378565" cy="259045"/>
    <xdr:sp macro="" textlink="">
      <xdr:nvSpPr>
        <xdr:cNvPr id="532" name="テキスト ボックス 531"/>
        <xdr:cNvSpPr txBox="1"/>
      </xdr:nvSpPr>
      <xdr:spPr>
        <a:xfrm>
          <a:off x="13514017" y="6418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123037</xdr:rowOff>
    </xdr:from>
    <xdr:to>
      <xdr:col>67</xdr:col>
      <xdr:colOff>101600</xdr:colOff>
      <xdr:row>39</xdr:row>
      <xdr:rowOff>53187</xdr:rowOff>
    </xdr:to>
    <xdr:sp macro="" textlink="">
      <xdr:nvSpPr>
        <xdr:cNvPr id="533" name="フローチャート: 判断 532"/>
        <xdr:cNvSpPr/>
      </xdr:nvSpPr>
      <xdr:spPr>
        <a:xfrm>
          <a:off x="12763500" y="6638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69714</xdr:rowOff>
    </xdr:from>
    <xdr:ext cx="378565" cy="259045"/>
    <xdr:sp macro="" textlink="">
      <xdr:nvSpPr>
        <xdr:cNvPr id="534" name="テキスト ボックス 533"/>
        <xdr:cNvSpPr txBox="1"/>
      </xdr:nvSpPr>
      <xdr:spPr>
        <a:xfrm>
          <a:off x="12625017" y="6413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164643</xdr:rowOff>
    </xdr:from>
    <xdr:to>
      <xdr:col>85</xdr:col>
      <xdr:colOff>177800</xdr:colOff>
      <xdr:row>39</xdr:row>
      <xdr:rowOff>94793</xdr:rowOff>
    </xdr:to>
    <xdr:sp macro="" textlink="">
      <xdr:nvSpPr>
        <xdr:cNvPr id="540" name="楕円 539"/>
        <xdr:cNvSpPr/>
      </xdr:nvSpPr>
      <xdr:spPr>
        <a:xfrm>
          <a:off x="16268700" y="667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79570</xdr:rowOff>
    </xdr:from>
    <xdr:ext cx="249299" cy="259045"/>
    <xdr:sp macro="" textlink="">
      <xdr:nvSpPr>
        <xdr:cNvPr id="541" name="災害復旧事業費該当値テキスト"/>
        <xdr:cNvSpPr txBox="1"/>
      </xdr:nvSpPr>
      <xdr:spPr>
        <a:xfrm>
          <a:off x="16370300" y="65946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133629</xdr:rowOff>
    </xdr:from>
    <xdr:to>
      <xdr:col>81</xdr:col>
      <xdr:colOff>101600</xdr:colOff>
      <xdr:row>39</xdr:row>
      <xdr:rowOff>63779</xdr:rowOff>
    </xdr:to>
    <xdr:sp macro="" textlink="">
      <xdr:nvSpPr>
        <xdr:cNvPr id="542" name="楕円 541"/>
        <xdr:cNvSpPr/>
      </xdr:nvSpPr>
      <xdr:spPr>
        <a:xfrm>
          <a:off x="15430500" y="664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54906</xdr:rowOff>
    </xdr:from>
    <xdr:ext cx="378565" cy="259045"/>
    <xdr:sp macro="" textlink="">
      <xdr:nvSpPr>
        <xdr:cNvPr id="543" name="テキスト ボックス 542"/>
        <xdr:cNvSpPr txBox="1"/>
      </xdr:nvSpPr>
      <xdr:spPr>
        <a:xfrm>
          <a:off x="15292017" y="67414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51410</xdr:rowOff>
    </xdr:from>
    <xdr:to>
      <xdr:col>76</xdr:col>
      <xdr:colOff>165100</xdr:colOff>
      <xdr:row>37</xdr:row>
      <xdr:rowOff>153010</xdr:rowOff>
    </xdr:to>
    <xdr:sp macro="" textlink="">
      <xdr:nvSpPr>
        <xdr:cNvPr id="544" name="楕円 543"/>
        <xdr:cNvSpPr/>
      </xdr:nvSpPr>
      <xdr:spPr>
        <a:xfrm>
          <a:off x="14541500" y="63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169537</xdr:rowOff>
    </xdr:from>
    <xdr:ext cx="469744" cy="259045"/>
    <xdr:sp macro="" textlink="">
      <xdr:nvSpPr>
        <xdr:cNvPr id="545" name="テキスト ボックス 544"/>
        <xdr:cNvSpPr txBox="1"/>
      </xdr:nvSpPr>
      <xdr:spPr>
        <a:xfrm>
          <a:off x="14357428" y="6170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163881</xdr:rowOff>
    </xdr:from>
    <xdr:to>
      <xdr:col>72</xdr:col>
      <xdr:colOff>38100</xdr:colOff>
      <xdr:row>39</xdr:row>
      <xdr:rowOff>94031</xdr:rowOff>
    </xdr:to>
    <xdr:sp macro="" textlink="">
      <xdr:nvSpPr>
        <xdr:cNvPr id="546" name="楕円 545"/>
        <xdr:cNvSpPr/>
      </xdr:nvSpPr>
      <xdr:spPr>
        <a:xfrm>
          <a:off x="13652500" y="667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85158</xdr:rowOff>
    </xdr:from>
    <xdr:ext cx="313932" cy="259045"/>
    <xdr:sp macro="" textlink="">
      <xdr:nvSpPr>
        <xdr:cNvPr id="547" name="テキスト ボックス 546"/>
        <xdr:cNvSpPr txBox="1"/>
      </xdr:nvSpPr>
      <xdr:spPr>
        <a:xfrm>
          <a:off x="13546333" y="67717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8" name="楕円 547"/>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9" name="テキスト ボックス 548"/>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6" name="テキスト ボックス 615"/>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76</xdr:row>
      <xdr:rowOff>88875</xdr:rowOff>
    </xdr:from>
    <xdr:to>
      <xdr:col>85</xdr:col>
      <xdr:colOff>126364</xdr:colOff>
      <xdr:row>78</xdr:row>
      <xdr:rowOff>113525</xdr:rowOff>
    </xdr:to>
    <xdr:cxnSp macro="">
      <xdr:nvCxnSpPr>
        <xdr:cNvPr id="622" name="直線コネクタ 621"/>
        <xdr:cNvCxnSpPr/>
      </xdr:nvCxnSpPr>
      <xdr:spPr>
        <a:xfrm flipV="1">
          <a:off x="16317595" y="13119075"/>
          <a:ext cx="1269" cy="367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117352</xdr:rowOff>
    </xdr:from>
    <xdr:ext cx="534377" cy="259045"/>
    <xdr:sp macro="" textlink="">
      <xdr:nvSpPr>
        <xdr:cNvPr id="623" name="公債費最小値テキスト"/>
        <xdr:cNvSpPr txBox="1"/>
      </xdr:nvSpPr>
      <xdr:spPr>
        <a:xfrm>
          <a:off x="16370300" y="1349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113525</xdr:rowOff>
    </xdr:from>
    <xdr:to>
      <xdr:col>86</xdr:col>
      <xdr:colOff>25400</xdr:colOff>
      <xdr:row>78</xdr:row>
      <xdr:rowOff>113525</xdr:rowOff>
    </xdr:to>
    <xdr:cxnSp macro="">
      <xdr:nvCxnSpPr>
        <xdr:cNvPr id="624" name="直線コネクタ 623"/>
        <xdr:cNvCxnSpPr/>
      </xdr:nvCxnSpPr>
      <xdr:spPr>
        <a:xfrm>
          <a:off x="16230600" y="1348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35551</xdr:rowOff>
    </xdr:from>
    <xdr:ext cx="534377" cy="259045"/>
    <xdr:sp macro="" textlink="">
      <xdr:nvSpPr>
        <xdr:cNvPr id="625" name="公債費最大値テキスト"/>
        <xdr:cNvSpPr txBox="1"/>
      </xdr:nvSpPr>
      <xdr:spPr>
        <a:xfrm>
          <a:off x="16370300" y="1289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76</xdr:row>
      <xdr:rowOff>88875</xdr:rowOff>
    </xdr:from>
    <xdr:to>
      <xdr:col>86</xdr:col>
      <xdr:colOff>25400</xdr:colOff>
      <xdr:row>76</xdr:row>
      <xdr:rowOff>88875</xdr:rowOff>
    </xdr:to>
    <xdr:cxnSp macro="">
      <xdr:nvCxnSpPr>
        <xdr:cNvPr id="626" name="直線コネクタ 625"/>
        <xdr:cNvCxnSpPr/>
      </xdr:nvCxnSpPr>
      <xdr:spPr>
        <a:xfrm>
          <a:off x="16230600" y="1311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88875</xdr:rowOff>
    </xdr:from>
    <xdr:to>
      <xdr:col>85</xdr:col>
      <xdr:colOff>127000</xdr:colOff>
      <xdr:row>76</xdr:row>
      <xdr:rowOff>145087</xdr:rowOff>
    </xdr:to>
    <xdr:cxnSp macro="">
      <xdr:nvCxnSpPr>
        <xdr:cNvPr id="627" name="直線コネクタ 626"/>
        <xdr:cNvCxnSpPr/>
      </xdr:nvCxnSpPr>
      <xdr:spPr>
        <a:xfrm flipV="1">
          <a:off x="15481300" y="13119075"/>
          <a:ext cx="838200" cy="56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70093</xdr:rowOff>
    </xdr:from>
    <xdr:ext cx="534377" cy="259045"/>
    <xdr:sp macro="" textlink="">
      <xdr:nvSpPr>
        <xdr:cNvPr id="628" name="公債費平均値テキスト"/>
        <xdr:cNvSpPr txBox="1"/>
      </xdr:nvSpPr>
      <xdr:spPr>
        <a:xfrm>
          <a:off x="16370300" y="132717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91666</xdr:rowOff>
    </xdr:from>
    <xdr:to>
      <xdr:col>85</xdr:col>
      <xdr:colOff>177800</xdr:colOff>
      <xdr:row>78</xdr:row>
      <xdr:rowOff>21816</xdr:rowOff>
    </xdr:to>
    <xdr:sp macro="" textlink="">
      <xdr:nvSpPr>
        <xdr:cNvPr id="629" name="フローチャート: 判断 628"/>
        <xdr:cNvSpPr/>
      </xdr:nvSpPr>
      <xdr:spPr>
        <a:xfrm>
          <a:off x="16268700" y="13293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139418</xdr:rowOff>
    </xdr:from>
    <xdr:to>
      <xdr:col>81</xdr:col>
      <xdr:colOff>50800</xdr:colOff>
      <xdr:row>76</xdr:row>
      <xdr:rowOff>145087</xdr:rowOff>
    </xdr:to>
    <xdr:cxnSp macro="">
      <xdr:nvCxnSpPr>
        <xdr:cNvPr id="630" name="直線コネクタ 629"/>
        <xdr:cNvCxnSpPr/>
      </xdr:nvCxnSpPr>
      <xdr:spPr>
        <a:xfrm>
          <a:off x="14592300" y="12998168"/>
          <a:ext cx="889000" cy="177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94493</xdr:rowOff>
    </xdr:from>
    <xdr:to>
      <xdr:col>81</xdr:col>
      <xdr:colOff>101600</xdr:colOff>
      <xdr:row>78</xdr:row>
      <xdr:rowOff>24643</xdr:rowOff>
    </xdr:to>
    <xdr:sp macro="" textlink="">
      <xdr:nvSpPr>
        <xdr:cNvPr id="631" name="フローチャート: 判断 630"/>
        <xdr:cNvSpPr/>
      </xdr:nvSpPr>
      <xdr:spPr>
        <a:xfrm>
          <a:off x="15430500" y="1329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15770</xdr:rowOff>
    </xdr:from>
    <xdr:ext cx="534377" cy="259045"/>
    <xdr:sp macro="" textlink="">
      <xdr:nvSpPr>
        <xdr:cNvPr id="632" name="テキスト ボックス 631"/>
        <xdr:cNvSpPr txBox="1"/>
      </xdr:nvSpPr>
      <xdr:spPr>
        <a:xfrm>
          <a:off x="15214111" y="13388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139418</xdr:rowOff>
    </xdr:from>
    <xdr:to>
      <xdr:col>76</xdr:col>
      <xdr:colOff>114300</xdr:colOff>
      <xdr:row>76</xdr:row>
      <xdr:rowOff>57496</xdr:rowOff>
    </xdr:to>
    <xdr:cxnSp macro="">
      <xdr:nvCxnSpPr>
        <xdr:cNvPr id="633" name="直線コネクタ 632"/>
        <xdr:cNvCxnSpPr/>
      </xdr:nvCxnSpPr>
      <xdr:spPr>
        <a:xfrm flipV="1">
          <a:off x="13703300" y="12998168"/>
          <a:ext cx="889000" cy="8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86979</xdr:rowOff>
    </xdr:from>
    <xdr:to>
      <xdr:col>76</xdr:col>
      <xdr:colOff>165100</xdr:colOff>
      <xdr:row>78</xdr:row>
      <xdr:rowOff>17129</xdr:rowOff>
    </xdr:to>
    <xdr:sp macro="" textlink="">
      <xdr:nvSpPr>
        <xdr:cNvPr id="634" name="フローチャート: 判断 633"/>
        <xdr:cNvSpPr/>
      </xdr:nvSpPr>
      <xdr:spPr>
        <a:xfrm>
          <a:off x="14541500" y="13288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8256</xdr:rowOff>
    </xdr:from>
    <xdr:ext cx="534377" cy="259045"/>
    <xdr:sp macro="" textlink="">
      <xdr:nvSpPr>
        <xdr:cNvPr id="635" name="テキスト ボックス 634"/>
        <xdr:cNvSpPr txBox="1"/>
      </xdr:nvSpPr>
      <xdr:spPr>
        <a:xfrm>
          <a:off x="14325111" y="13381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146497</xdr:rowOff>
    </xdr:from>
    <xdr:to>
      <xdr:col>71</xdr:col>
      <xdr:colOff>177800</xdr:colOff>
      <xdr:row>76</xdr:row>
      <xdr:rowOff>57496</xdr:rowOff>
    </xdr:to>
    <xdr:cxnSp macro="">
      <xdr:nvCxnSpPr>
        <xdr:cNvPr id="636" name="直線コネクタ 635"/>
        <xdr:cNvCxnSpPr/>
      </xdr:nvCxnSpPr>
      <xdr:spPr>
        <a:xfrm>
          <a:off x="12814300" y="12319447"/>
          <a:ext cx="889000" cy="768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81318</xdr:rowOff>
    </xdr:from>
    <xdr:to>
      <xdr:col>72</xdr:col>
      <xdr:colOff>38100</xdr:colOff>
      <xdr:row>78</xdr:row>
      <xdr:rowOff>11468</xdr:rowOff>
    </xdr:to>
    <xdr:sp macro="" textlink="">
      <xdr:nvSpPr>
        <xdr:cNvPr id="637" name="フローチャート: 判断 636"/>
        <xdr:cNvSpPr/>
      </xdr:nvSpPr>
      <xdr:spPr>
        <a:xfrm>
          <a:off x="13652500" y="13282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2595</xdr:rowOff>
    </xdr:from>
    <xdr:ext cx="534377" cy="259045"/>
    <xdr:sp macro="" textlink="">
      <xdr:nvSpPr>
        <xdr:cNvPr id="638" name="テキスト ボックス 637"/>
        <xdr:cNvSpPr txBox="1"/>
      </xdr:nvSpPr>
      <xdr:spPr>
        <a:xfrm>
          <a:off x="13436111" y="13375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71123</xdr:rowOff>
    </xdr:from>
    <xdr:to>
      <xdr:col>67</xdr:col>
      <xdr:colOff>101600</xdr:colOff>
      <xdr:row>78</xdr:row>
      <xdr:rowOff>1273</xdr:rowOff>
    </xdr:to>
    <xdr:sp macro="" textlink="">
      <xdr:nvSpPr>
        <xdr:cNvPr id="639" name="フローチャート: 判断 638"/>
        <xdr:cNvSpPr/>
      </xdr:nvSpPr>
      <xdr:spPr>
        <a:xfrm>
          <a:off x="12763500" y="1327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163850</xdr:rowOff>
    </xdr:from>
    <xdr:ext cx="534377" cy="259045"/>
    <xdr:sp macro="" textlink="">
      <xdr:nvSpPr>
        <xdr:cNvPr id="640" name="テキスト ボックス 639"/>
        <xdr:cNvSpPr txBox="1"/>
      </xdr:nvSpPr>
      <xdr:spPr>
        <a:xfrm>
          <a:off x="12547111" y="1336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38075</xdr:rowOff>
    </xdr:from>
    <xdr:to>
      <xdr:col>85</xdr:col>
      <xdr:colOff>177800</xdr:colOff>
      <xdr:row>76</xdr:row>
      <xdr:rowOff>139675</xdr:rowOff>
    </xdr:to>
    <xdr:sp macro="" textlink="">
      <xdr:nvSpPr>
        <xdr:cNvPr id="646" name="楕円 645"/>
        <xdr:cNvSpPr/>
      </xdr:nvSpPr>
      <xdr:spPr>
        <a:xfrm>
          <a:off x="16268700" y="1306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162552</xdr:rowOff>
    </xdr:from>
    <xdr:ext cx="534377" cy="259045"/>
    <xdr:sp macro="" textlink="">
      <xdr:nvSpPr>
        <xdr:cNvPr id="647" name="公債費該当値テキスト"/>
        <xdr:cNvSpPr txBox="1"/>
      </xdr:nvSpPr>
      <xdr:spPr>
        <a:xfrm>
          <a:off x="16370300" y="13021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94287</xdr:rowOff>
    </xdr:from>
    <xdr:to>
      <xdr:col>81</xdr:col>
      <xdr:colOff>101600</xdr:colOff>
      <xdr:row>77</xdr:row>
      <xdr:rowOff>24437</xdr:rowOff>
    </xdr:to>
    <xdr:sp macro="" textlink="">
      <xdr:nvSpPr>
        <xdr:cNvPr id="648" name="楕円 647"/>
        <xdr:cNvSpPr/>
      </xdr:nvSpPr>
      <xdr:spPr>
        <a:xfrm>
          <a:off x="15430500" y="1312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40964</xdr:rowOff>
    </xdr:from>
    <xdr:ext cx="534377" cy="259045"/>
    <xdr:sp macro="" textlink="">
      <xdr:nvSpPr>
        <xdr:cNvPr id="649" name="テキスト ボックス 648"/>
        <xdr:cNvSpPr txBox="1"/>
      </xdr:nvSpPr>
      <xdr:spPr>
        <a:xfrm>
          <a:off x="15214111" y="1289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88618</xdr:rowOff>
    </xdr:from>
    <xdr:to>
      <xdr:col>76</xdr:col>
      <xdr:colOff>165100</xdr:colOff>
      <xdr:row>76</xdr:row>
      <xdr:rowOff>18768</xdr:rowOff>
    </xdr:to>
    <xdr:sp macro="" textlink="">
      <xdr:nvSpPr>
        <xdr:cNvPr id="650" name="楕円 649"/>
        <xdr:cNvSpPr/>
      </xdr:nvSpPr>
      <xdr:spPr>
        <a:xfrm>
          <a:off x="14541500" y="1294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35295</xdr:rowOff>
    </xdr:from>
    <xdr:ext cx="534377" cy="259045"/>
    <xdr:sp macro="" textlink="">
      <xdr:nvSpPr>
        <xdr:cNvPr id="651" name="テキスト ボックス 650"/>
        <xdr:cNvSpPr txBox="1"/>
      </xdr:nvSpPr>
      <xdr:spPr>
        <a:xfrm>
          <a:off x="14325111" y="1272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6696</xdr:rowOff>
    </xdr:from>
    <xdr:to>
      <xdr:col>72</xdr:col>
      <xdr:colOff>38100</xdr:colOff>
      <xdr:row>76</xdr:row>
      <xdr:rowOff>108296</xdr:rowOff>
    </xdr:to>
    <xdr:sp macro="" textlink="">
      <xdr:nvSpPr>
        <xdr:cNvPr id="652" name="楕円 651"/>
        <xdr:cNvSpPr/>
      </xdr:nvSpPr>
      <xdr:spPr>
        <a:xfrm>
          <a:off x="13652500" y="13036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124823</xdr:rowOff>
    </xdr:from>
    <xdr:ext cx="534377" cy="259045"/>
    <xdr:sp macro="" textlink="">
      <xdr:nvSpPr>
        <xdr:cNvPr id="653" name="テキスト ボックス 652"/>
        <xdr:cNvSpPr txBox="1"/>
      </xdr:nvSpPr>
      <xdr:spPr>
        <a:xfrm>
          <a:off x="13436111" y="12812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95697</xdr:rowOff>
    </xdr:from>
    <xdr:to>
      <xdr:col>67</xdr:col>
      <xdr:colOff>101600</xdr:colOff>
      <xdr:row>72</xdr:row>
      <xdr:rowOff>25847</xdr:rowOff>
    </xdr:to>
    <xdr:sp macro="" textlink="">
      <xdr:nvSpPr>
        <xdr:cNvPr id="654" name="楕円 653"/>
        <xdr:cNvSpPr/>
      </xdr:nvSpPr>
      <xdr:spPr>
        <a:xfrm>
          <a:off x="12763500" y="12268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70</xdr:row>
      <xdr:rowOff>42374</xdr:rowOff>
    </xdr:from>
    <xdr:ext cx="599010" cy="259045"/>
    <xdr:sp macro="" textlink="">
      <xdr:nvSpPr>
        <xdr:cNvPr id="655" name="テキスト ボックス 654"/>
        <xdr:cNvSpPr txBox="1"/>
      </xdr:nvSpPr>
      <xdr:spPr>
        <a:xfrm>
          <a:off x="12514795" y="12043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9" name="テキスト ボックス 668"/>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97</xdr:row>
      <xdr:rowOff>169176</xdr:rowOff>
    </xdr:from>
    <xdr:to>
      <xdr:col>85</xdr:col>
      <xdr:colOff>126364</xdr:colOff>
      <xdr:row>98</xdr:row>
      <xdr:rowOff>138255</xdr:rowOff>
    </xdr:to>
    <xdr:cxnSp macro="">
      <xdr:nvCxnSpPr>
        <xdr:cNvPr id="677" name="直線コネクタ 676"/>
        <xdr:cNvCxnSpPr/>
      </xdr:nvCxnSpPr>
      <xdr:spPr>
        <a:xfrm flipV="1">
          <a:off x="16317595" y="16799826"/>
          <a:ext cx="1269" cy="140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163598</xdr:rowOff>
    </xdr:from>
    <xdr:ext cx="378565" cy="259045"/>
    <xdr:sp macro="" textlink="">
      <xdr:nvSpPr>
        <xdr:cNvPr id="678" name="積立金最小値テキスト"/>
        <xdr:cNvSpPr txBox="1"/>
      </xdr:nvSpPr>
      <xdr:spPr>
        <a:xfrm>
          <a:off x="16370300" y="16965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138255</xdr:rowOff>
    </xdr:from>
    <xdr:to>
      <xdr:col>86</xdr:col>
      <xdr:colOff>25400</xdr:colOff>
      <xdr:row>98</xdr:row>
      <xdr:rowOff>138255</xdr:rowOff>
    </xdr:to>
    <xdr:cxnSp macro="">
      <xdr:nvCxnSpPr>
        <xdr:cNvPr id="679" name="直線コネクタ 678"/>
        <xdr:cNvCxnSpPr/>
      </xdr:nvCxnSpPr>
      <xdr:spPr>
        <a:xfrm>
          <a:off x="16230600" y="16940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115853</xdr:rowOff>
    </xdr:from>
    <xdr:ext cx="534377" cy="259045"/>
    <xdr:sp macro="" textlink="">
      <xdr:nvSpPr>
        <xdr:cNvPr id="680" name="積立金最大値テキスト"/>
        <xdr:cNvSpPr txBox="1"/>
      </xdr:nvSpPr>
      <xdr:spPr>
        <a:xfrm>
          <a:off x="16370300" y="16575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169176</xdr:rowOff>
    </xdr:from>
    <xdr:to>
      <xdr:col>86</xdr:col>
      <xdr:colOff>25400</xdr:colOff>
      <xdr:row>97</xdr:row>
      <xdr:rowOff>169176</xdr:rowOff>
    </xdr:to>
    <xdr:cxnSp macro="">
      <xdr:nvCxnSpPr>
        <xdr:cNvPr id="681" name="直線コネクタ 680"/>
        <xdr:cNvCxnSpPr/>
      </xdr:nvCxnSpPr>
      <xdr:spPr>
        <a:xfrm>
          <a:off x="16230600" y="16799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44497</xdr:rowOff>
    </xdr:from>
    <xdr:to>
      <xdr:col>85</xdr:col>
      <xdr:colOff>127000</xdr:colOff>
      <xdr:row>98</xdr:row>
      <xdr:rowOff>63112</xdr:rowOff>
    </xdr:to>
    <xdr:cxnSp macro="">
      <xdr:nvCxnSpPr>
        <xdr:cNvPr id="682" name="直線コネクタ 681"/>
        <xdr:cNvCxnSpPr/>
      </xdr:nvCxnSpPr>
      <xdr:spPr>
        <a:xfrm>
          <a:off x="15481300" y="16503697"/>
          <a:ext cx="838200" cy="36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36599</xdr:rowOff>
    </xdr:from>
    <xdr:ext cx="534377" cy="259045"/>
    <xdr:sp macro="" textlink="">
      <xdr:nvSpPr>
        <xdr:cNvPr id="683" name="積立金平均値テキスト"/>
        <xdr:cNvSpPr txBox="1"/>
      </xdr:nvSpPr>
      <xdr:spPr>
        <a:xfrm>
          <a:off x="16370300" y="16838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58172</xdr:rowOff>
    </xdr:from>
    <xdr:to>
      <xdr:col>85</xdr:col>
      <xdr:colOff>177800</xdr:colOff>
      <xdr:row>98</xdr:row>
      <xdr:rowOff>159772</xdr:rowOff>
    </xdr:to>
    <xdr:sp macro="" textlink="">
      <xdr:nvSpPr>
        <xdr:cNvPr id="684" name="フローチャート: 判断 683"/>
        <xdr:cNvSpPr/>
      </xdr:nvSpPr>
      <xdr:spPr>
        <a:xfrm>
          <a:off x="16268700" y="16860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45127</xdr:rowOff>
    </xdr:from>
    <xdr:to>
      <xdr:col>81</xdr:col>
      <xdr:colOff>50800</xdr:colOff>
      <xdr:row>96</xdr:row>
      <xdr:rowOff>44497</xdr:rowOff>
    </xdr:to>
    <xdr:cxnSp macro="">
      <xdr:nvCxnSpPr>
        <xdr:cNvPr id="685" name="直線コネクタ 684"/>
        <xdr:cNvCxnSpPr/>
      </xdr:nvCxnSpPr>
      <xdr:spPr>
        <a:xfrm>
          <a:off x="14592300" y="15647077"/>
          <a:ext cx="889000" cy="856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57990</xdr:rowOff>
    </xdr:from>
    <xdr:to>
      <xdr:col>81</xdr:col>
      <xdr:colOff>101600</xdr:colOff>
      <xdr:row>98</xdr:row>
      <xdr:rowOff>159590</xdr:rowOff>
    </xdr:to>
    <xdr:sp macro="" textlink="">
      <xdr:nvSpPr>
        <xdr:cNvPr id="686" name="フローチャート: 判断 685"/>
        <xdr:cNvSpPr/>
      </xdr:nvSpPr>
      <xdr:spPr>
        <a:xfrm>
          <a:off x="15430500" y="1686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150717</xdr:rowOff>
    </xdr:from>
    <xdr:ext cx="534377" cy="259045"/>
    <xdr:sp macro="" textlink="">
      <xdr:nvSpPr>
        <xdr:cNvPr id="687" name="テキスト ボックス 686"/>
        <xdr:cNvSpPr txBox="1"/>
      </xdr:nvSpPr>
      <xdr:spPr>
        <a:xfrm>
          <a:off x="15214111" y="16952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45127</xdr:rowOff>
    </xdr:from>
    <xdr:to>
      <xdr:col>76</xdr:col>
      <xdr:colOff>114300</xdr:colOff>
      <xdr:row>96</xdr:row>
      <xdr:rowOff>96106</xdr:rowOff>
    </xdr:to>
    <xdr:cxnSp macro="">
      <xdr:nvCxnSpPr>
        <xdr:cNvPr id="688" name="直線コネクタ 687"/>
        <xdr:cNvCxnSpPr/>
      </xdr:nvCxnSpPr>
      <xdr:spPr>
        <a:xfrm flipV="1">
          <a:off x="13703300" y="15647077"/>
          <a:ext cx="889000" cy="90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44670</xdr:rowOff>
    </xdr:from>
    <xdr:to>
      <xdr:col>76</xdr:col>
      <xdr:colOff>165100</xdr:colOff>
      <xdr:row>98</xdr:row>
      <xdr:rowOff>146270</xdr:rowOff>
    </xdr:to>
    <xdr:sp macro="" textlink="">
      <xdr:nvSpPr>
        <xdr:cNvPr id="689" name="フローチャート: 判断 688"/>
        <xdr:cNvSpPr/>
      </xdr:nvSpPr>
      <xdr:spPr>
        <a:xfrm>
          <a:off x="14541500" y="1684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137397</xdr:rowOff>
    </xdr:from>
    <xdr:ext cx="534377" cy="259045"/>
    <xdr:sp macro="" textlink="">
      <xdr:nvSpPr>
        <xdr:cNvPr id="690" name="テキスト ボックス 689"/>
        <xdr:cNvSpPr txBox="1"/>
      </xdr:nvSpPr>
      <xdr:spPr>
        <a:xfrm>
          <a:off x="14325111" y="1693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96106</xdr:rowOff>
    </xdr:from>
    <xdr:to>
      <xdr:col>71</xdr:col>
      <xdr:colOff>177800</xdr:colOff>
      <xdr:row>98</xdr:row>
      <xdr:rowOff>42977</xdr:rowOff>
    </xdr:to>
    <xdr:cxnSp macro="">
      <xdr:nvCxnSpPr>
        <xdr:cNvPr id="691" name="直線コネクタ 690"/>
        <xdr:cNvCxnSpPr/>
      </xdr:nvCxnSpPr>
      <xdr:spPr>
        <a:xfrm flipV="1">
          <a:off x="12814300" y="16555306"/>
          <a:ext cx="889000" cy="289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58462</xdr:rowOff>
    </xdr:from>
    <xdr:to>
      <xdr:col>72</xdr:col>
      <xdr:colOff>38100</xdr:colOff>
      <xdr:row>98</xdr:row>
      <xdr:rowOff>160062</xdr:rowOff>
    </xdr:to>
    <xdr:sp macro="" textlink="">
      <xdr:nvSpPr>
        <xdr:cNvPr id="692" name="フローチャート: 判断 691"/>
        <xdr:cNvSpPr/>
      </xdr:nvSpPr>
      <xdr:spPr>
        <a:xfrm>
          <a:off x="13652500" y="1686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151189</xdr:rowOff>
    </xdr:from>
    <xdr:ext cx="534377" cy="259045"/>
    <xdr:sp macro="" textlink="">
      <xdr:nvSpPr>
        <xdr:cNvPr id="693" name="テキスト ボックス 692"/>
        <xdr:cNvSpPr txBox="1"/>
      </xdr:nvSpPr>
      <xdr:spPr>
        <a:xfrm>
          <a:off x="13436111" y="1695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66520</xdr:rowOff>
    </xdr:from>
    <xdr:to>
      <xdr:col>67</xdr:col>
      <xdr:colOff>101600</xdr:colOff>
      <xdr:row>98</xdr:row>
      <xdr:rowOff>168120</xdr:rowOff>
    </xdr:to>
    <xdr:sp macro="" textlink="">
      <xdr:nvSpPr>
        <xdr:cNvPr id="694" name="フローチャート: 判断 693"/>
        <xdr:cNvSpPr/>
      </xdr:nvSpPr>
      <xdr:spPr>
        <a:xfrm>
          <a:off x="12763500" y="168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159247</xdr:rowOff>
    </xdr:from>
    <xdr:ext cx="469744" cy="259045"/>
    <xdr:sp macro="" textlink="">
      <xdr:nvSpPr>
        <xdr:cNvPr id="695" name="テキスト ボックス 694"/>
        <xdr:cNvSpPr txBox="1"/>
      </xdr:nvSpPr>
      <xdr:spPr>
        <a:xfrm>
          <a:off x="12579428" y="169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12312</xdr:rowOff>
    </xdr:from>
    <xdr:to>
      <xdr:col>85</xdr:col>
      <xdr:colOff>177800</xdr:colOff>
      <xdr:row>98</xdr:row>
      <xdr:rowOff>113912</xdr:rowOff>
    </xdr:to>
    <xdr:sp macro="" textlink="">
      <xdr:nvSpPr>
        <xdr:cNvPr id="701" name="楕円 700"/>
        <xdr:cNvSpPr/>
      </xdr:nvSpPr>
      <xdr:spPr>
        <a:xfrm>
          <a:off x="16268700" y="1681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71403</xdr:rowOff>
    </xdr:from>
    <xdr:ext cx="534377" cy="259045"/>
    <xdr:sp macro="" textlink="">
      <xdr:nvSpPr>
        <xdr:cNvPr id="702" name="積立金該当値テキスト"/>
        <xdr:cNvSpPr txBox="1"/>
      </xdr:nvSpPr>
      <xdr:spPr>
        <a:xfrm>
          <a:off x="16370300" y="1670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165147</xdr:rowOff>
    </xdr:from>
    <xdr:to>
      <xdr:col>81</xdr:col>
      <xdr:colOff>101600</xdr:colOff>
      <xdr:row>96</xdr:row>
      <xdr:rowOff>95297</xdr:rowOff>
    </xdr:to>
    <xdr:sp macro="" textlink="">
      <xdr:nvSpPr>
        <xdr:cNvPr id="703" name="楕円 702"/>
        <xdr:cNvSpPr/>
      </xdr:nvSpPr>
      <xdr:spPr>
        <a:xfrm>
          <a:off x="15430500" y="1645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111824</xdr:rowOff>
    </xdr:from>
    <xdr:ext cx="599010" cy="259045"/>
    <xdr:sp macro="" textlink="">
      <xdr:nvSpPr>
        <xdr:cNvPr id="704" name="テキスト ボックス 703"/>
        <xdr:cNvSpPr txBox="1"/>
      </xdr:nvSpPr>
      <xdr:spPr>
        <a:xfrm>
          <a:off x="15181795" y="16228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165777</xdr:rowOff>
    </xdr:from>
    <xdr:to>
      <xdr:col>76</xdr:col>
      <xdr:colOff>165100</xdr:colOff>
      <xdr:row>91</xdr:row>
      <xdr:rowOff>95927</xdr:rowOff>
    </xdr:to>
    <xdr:sp macro="" textlink="">
      <xdr:nvSpPr>
        <xdr:cNvPr id="705" name="楕円 704"/>
        <xdr:cNvSpPr/>
      </xdr:nvSpPr>
      <xdr:spPr>
        <a:xfrm>
          <a:off x="14541500" y="1559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89</xdr:row>
      <xdr:rowOff>112454</xdr:rowOff>
    </xdr:from>
    <xdr:ext cx="599010" cy="259045"/>
    <xdr:sp macro="" textlink="">
      <xdr:nvSpPr>
        <xdr:cNvPr id="706" name="テキスト ボックス 705"/>
        <xdr:cNvSpPr txBox="1"/>
      </xdr:nvSpPr>
      <xdr:spPr>
        <a:xfrm>
          <a:off x="14292795" y="15371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45306</xdr:rowOff>
    </xdr:from>
    <xdr:to>
      <xdr:col>72</xdr:col>
      <xdr:colOff>38100</xdr:colOff>
      <xdr:row>96</xdr:row>
      <xdr:rowOff>146906</xdr:rowOff>
    </xdr:to>
    <xdr:sp macro="" textlink="">
      <xdr:nvSpPr>
        <xdr:cNvPr id="707" name="楕円 706"/>
        <xdr:cNvSpPr/>
      </xdr:nvSpPr>
      <xdr:spPr>
        <a:xfrm>
          <a:off x="13652500" y="16504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163433</xdr:rowOff>
    </xdr:from>
    <xdr:ext cx="599010" cy="259045"/>
    <xdr:sp macro="" textlink="">
      <xdr:nvSpPr>
        <xdr:cNvPr id="708" name="テキスト ボックス 707"/>
        <xdr:cNvSpPr txBox="1"/>
      </xdr:nvSpPr>
      <xdr:spPr>
        <a:xfrm>
          <a:off x="13403795" y="16279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163627</xdr:rowOff>
    </xdr:from>
    <xdr:to>
      <xdr:col>67</xdr:col>
      <xdr:colOff>101600</xdr:colOff>
      <xdr:row>98</xdr:row>
      <xdr:rowOff>93777</xdr:rowOff>
    </xdr:to>
    <xdr:sp macro="" textlink="">
      <xdr:nvSpPr>
        <xdr:cNvPr id="709" name="楕円 708"/>
        <xdr:cNvSpPr/>
      </xdr:nvSpPr>
      <xdr:spPr>
        <a:xfrm>
          <a:off x="12763500" y="1679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110304</xdr:rowOff>
    </xdr:from>
    <xdr:ext cx="534377" cy="259045"/>
    <xdr:sp macro="" textlink="">
      <xdr:nvSpPr>
        <xdr:cNvPr id="710" name="テキスト ボックス 709"/>
        <xdr:cNvSpPr txBox="1"/>
      </xdr:nvSpPr>
      <xdr:spPr>
        <a:xfrm>
          <a:off x="12547111" y="1656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8" name="テキスト ボックス 72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0" name="テキスト ボックス 729"/>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101981</xdr:rowOff>
    </xdr:from>
    <xdr:to>
      <xdr:col>116</xdr:col>
      <xdr:colOff>62864</xdr:colOff>
      <xdr:row>39</xdr:row>
      <xdr:rowOff>44450</xdr:rowOff>
    </xdr:to>
    <xdr:cxnSp macro="">
      <xdr:nvCxnSpPr>
        <xdr:cNvPr id="734" name="直線コネクタ 733"/>
        <xdr:cNvCxnSpPr/>
      </xdr:nvCxnSpPr>
      <xdr:spPr>
        <a:xfrm flipV="1">
          <a:off x="22159595" y="5245481"/>
          <a:ext cx="1269" cy="1485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48658</xdr:rowOff>
    </xdr:from>
    <xdr:ext cx="469744" cy="259045"/>
    <xdr:sp macro="" textlink="">
      <xdr:nvSpPr>
        <xdr:cNvPr id="737" name="投資及び出資金最大値テキスト"/>
        <xdr:cNvSpPr txBox="1"/>
      </xdr:nvSpPr>
      <xdr:spPr>
        <a:xfrm>
          <a:off x="22212300" y="5020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101981</xdr:rowOff>
    </xdr:from>
    <xdr:to>
      <xdr:col>116</xdr:col>
      <xdr:colOff>152400</xdr:colOff>
      <xdr:row>30</xdr:row>
      <xdr:rowOff>101981</xdr:rowOff>
    </xdr:to>
    <xdr:cxnSp macro="">
      <xdr:nvCxnSpPr>
        <xdr:cNvPr id="738" name="直線コネクタ 737"/>
        <xdr:cNvCxnSpPr/>
      </xdr:nvCxnSpPr>
      <xdr:spPr>
        <a:xfrm>
          <a:off x="22072600" y="5245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12255</xdr:rowOff>
    </xdr:from>
    <xdr:to>
      <xdr:col>116</xdr:col>
      <xdr:colOff>63500</xdr:colOff>
      <xdr:row>39</xdr:row>
      <xdr:rowOff>35116</xdr:rowOff>
    </xdr:to>
    <xdr:cxnSp macro="">
      <xdr:nvCxnSpPr>
        <xdr:cNvPr id="739" name="直線コネクタ 738"/>
        <xdr:cNvCxnSpPr/>
      </xdr:nvCxnSpPr>
      <xdr:spPr>
        <a:xfrm flipV="1">
          <a:off x="21323300" y="6184455"/>
          <a:ext cx="838200" cy="537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115714</xdr:rowOff>
    </xdr:from>
    <xdr:ext cx="469744" cy="259045"/>
    <xdr:sp macro="" textlink="">
      <xdr:nvSpPr>
        <xdr:cNvPr id="740" name="投資及び出資金平均値テキスト"/>
        <xdr:cNvSpPr txBox="1"/>
      </xdr:nvSpPr>
      <xdr:spPr>
        <a:xfrm>
          <a:off x="22212300" y="64593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137287</xdr:rowOff>
    </xdr:from>
    <xdr:to>
      <xdr:col>116</xdr:col>
      <xdr:colOff>114300</xdr:colOff>
      <xdr:row>38</xdr:row>
      <xdr:rowOff>67437</xdr:rowOff>
    </xdr:to>
    <xdr:sp macro="" textlink="">
      <xdr:nvSpPr>
        <xdr:cNvPr id="741" name="フローチャート: 判断 740"/>
        <xdr:cNvSpPr/>
      </xdr:nvSpPr>
      <xdr:spPr>
        <a:xfrm>
          <a:off x="22110700" y="64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35116</xdr:rowOff>
    </xdr:from>
    <xdr:to>
      <xdr:col>111</xdr:col>
      <xdr:colOff>177800</xdr:colOff>
      <xdr:row>39</xdr:row>
      <xdr:rowOff>44450</xdr:rowOff>
    </xdr:to>
    <xdr:cxnSp macro="">
      <xdr:nvCxnSpPr>
        <xdr:cNvPr id="742" name="直線コネクタ 741"/>
        <xdr:cNvCxnSpPr/>
      </xdr:nvCxnSpPr>
      <xdr:spPr>
        <a:xfrm flipV="1">
          <a:off x="20434300" y="6721666"/>
          <a:ext cx="889000" cy="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12319</xdr:rowOff>
    </xdr:from>
    <xdr:to>
      <xdr:col>112</xdr:col>
      <xdr:colOff>38100</xdr:colOff>
      <xdr:row>38</xdr:row>
      <xdr:rowOff>113919</xdr:rowOff>
    </xdr:to>
    <xdr:sp macro="" textlink="">
      <xdr:nvSpPr>
        <xdr:cNvPr id="743" name="フローチャート: 判断 742"/>
        <xdr:cNvSpPr/>
      </xdr:nvSpPr>
      <xdr:spPr>
        <a:xfrm>
          <a:off x="212725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130446</xdr:rowOff>
    </xdr:from>
    <xdr:ext cx="378565" cy="259045"/>
    <xdr:sp macro="" textlink="">
      <xdr:nvSpPr>
        <xdr:cNvPr id="744" name="テキスト ボックス 743"/>
        <xdr:cNvSpPr txBox="1"/>
      </xdr:nvSpPr>
      <xdr:spPr>
        <a:xfrm>
          <a:off x="21134017" y="6302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148146</xdr:rowOff>
    </xdr:from>
    <xdr:to>
      <xdr:col>107</xdr:col>
      <xdr:colOff>101600</xdr:colOff>
      <xdr:row>38</xdr:row>
      <xdr:rowOff>78296</xdr:rowOff>
    </xdr:to>
    <xdr:sp macro="" textlink="">
      <xdr:nvSpPr>
        <xdr:cNvPr id="746" name="フローチャート: 判断 745"/>
        <xdr:cNvSpPr/>
      </xdr:nvSpPr>
      <xdr:spPr>
        <a:xfrm>
          <a:off x="20383500" y="649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94823</xdr:rowOff>
    </xdr:from>
    <xdr:ext cx="378565" cy="259045"/>
    <xdr:sp macro="" textlink="">
      <xdr:nvSpPr>
        <xdr:cNvPr id="747" name="テキスト ボックス 746"/>
        <xdr:cNvSpPr txBox="1"/>
      </xdr:nvSpPr>
      <xdr:spPr>
        <a:xfrm>
          <a:off x="20245017" y="6267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38735</xdr:rowOff>
    </xdr:from>
    <xdr:to>
      <xdr:col>102</xdr:col>
      <xdr:colOff>114300</xdr:colOff>
      <xdr:row>39</xdr:row>
      <xdr:rowOff>44450</xdr:rowOff>
    </xdr:to>
    <xdr:cxnSp macro="">
      <xdr:nvCxnSpPr>
        <xdr:cNvPr id="748" name="直線コネクタ 747"/>
        <xdr:cNvCxnSpPr/>
      </xdr:nvCxnSpPr>
      <xdr:spPr>
        <a:xfrm>
          <a:off x="18656300" y="672528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889</xdr:rowOff>
    </xdr:from>
    <xdr:to>
      <xdr:col>102</xdr:col>
      <xdr:colOff>165100</xdr:colOff>
      <xdr:row>38</xdr:row>
      <xdr:rowOff>102489</xdr:rowOff>
    </xdr:to>
    <xdr:sp macro="" textlink="">
      <xdr:nvSpPr>
        <xdr:cNvPr id="749" name="フローチャート: 判断 748"/>
        <xdr:cNvSpPr/>
      </xdr:nvSpPr>
      <xdr:spPr>
        <a:xfrm>
          <a:off x="19494500" y="651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119016</xdr:rowOff>
    </xdr:from>
    <xdr:ext cx="378565" cy="259045"/>
    <xdr:sp macro="" textlink="">
      <xdr:nvSpPr>
        <xdr:cNvPr id="750" name="テキスト ボックス 749"/>
        <xdr:cNvSpPr txBox="1"/>
      </xdr:nvSpPr>
      <xdr:spPr>
        <a:xfrm>
          <a:off x="19356017" y="62912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46419</xdr:rowOff>
    </xdr:from>
    <xdr:to>
      <xdr:col>98</xdr:col>
      <xdr:colOff>38100</xdr:colOff>
      <xdr:row>38</xdr:row>
      <xdr:rowOff>148019</xdr:rowOff>
    </xdr:to>
    <xdr:sp macro="" textlink="">
      <xdr:nvSpPr>
        <xdr:cNvPr id="751" name="フローチャート: 判断 750"/>
        <xdr:cNvSpPr/>
      </xdr:nvSpPr>
      <xdr:spPr>
        <a:xfrm>
          <a:off x="18605500" y="6561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164545</xdr:rowOff>
    </xdr:from>
    <xdr:ext cx="378565" cy="259045"/>
    <xdr:sp macro="" textlink="">
      <xdr:nvSpPr>
        <xdr:cNvPr id="752" name="テキスト ボックス 751"/>
        <xdr:cNvSpPr txBox="1"/>
      </xdr:nvSpPr>
      <xdr:spPr>
        <a:xfrm>
          <a:off x="18467017" y="6336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132905</xdr:rowOff>
    </xdr:from>
    <xdr:to>
      <xdr:col>116</xdr:col>
      <xdr:colOff>114300</xdr:colOff>
      <xdr:row>36</xdr:row>
      <xdr:rowOff>63055</xdr:rowOff>
    </xdr:to>
    <xdr:sp macro="" textlink="">
      <xdr:nvSpPr>
        <xdr:cNvPr id="758" name="楕円 757"/>
        <xdr:cNvSpPr/>
      </xdr:nvSpPr>
      <xdr:spPr>
        <a:xfrm>
          <a:off x="22110700" y="613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155782</xdr:rowOff>
    </xdr:from>
    <xdr:ext cx="469744" cy="259045"/>
    <xdr:sp macro="" textlink="">
      <xdr:nvSpPr>
        <xdr:cNvPr id="759" name="投資及び出資金該当値テキスト"/>
        <xdr:cNvSpPr txBox="1"/>
      </xdr:nvSpPr>
      <xdr:spPr>
        <a:xfrm>
          <a:off x="22212300" y="5985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155766</xdr:rowOff>
    </xdr:from>
    <xdr:to>
      <xdr:col>112</xdr:col>
      <xdr:colOff>38100</xdr:colOff>
      <xdr:row>39</xdr:row>
      <xdr:rowOff>85916</xdr:rowOff>
    </xdr:to>
    <xdr:sp macro="" textlink="">
      <xdr:nvSpPr>
        <xdr:cNvPr id="760" name="楕円 759"/>
        <xdr:cNvSpPr/>
      </xdr:nvSpPr>
      <xdr:spPr>
        <a:xfrm>
          <a:off x="21272500" y="667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77043</xdr:rowOff>
    </xdr:from>
    <xdr:ext cx="313932" cy="259045"/>
    <xdr:sp macro="" textlink="">
      <xdr:nvSpPr>
        <xdr:cNvPr id="761" name="テキスト ボックス 760"/>
        <xdr:cNvSpPr txBox="1"/>
      </xdr:nvSpPr>
      <xdr:spPr>
        <a:xfrm>
          <a:off x="21166333" y="6763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159385</xdr:rowOff>
    </xdr:from>
    <xdr:to>
      <xdr:col>98</xdr:col>
      <xdr:colOff>38100</xdr:colOff>
      <xdr:row>39</xdr:row>
      <xdr:rowOff>89535</xdr:rowOff>
    </xdr:to>
    <xdr:sp macro="" textlink="">
      <xdr:nvSpPr>
        <xdr:cNvPr id="766" name="楕円 765"/>
        <xdr:cNvSpPr/>
      </xdr:nvSpPr>
      <xdr:spPr>
        <a:xfrm>
          <a:off x="18605500" y="667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80662</xdr:rowOff>
    </xdr:from>
    <xdr:ext cx="313932" cy="259045"/>
    <xdr:sp macro="" textlink="">
      <xdr:nvSpPr>
        <xdr:cNvPr id="767" name="テキスト ボックス 766"/>
        <xdr:cNvSpPr txBox="1"/>
      </xdr:nvSpPr>
      <xdr:spPr>
        <a:xfrm>
          <a:off x="18499333" y="67672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9" name="テキスト ボックス 788"/>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17399</xdr:rowOff>
    </xdr:from>
    <xdr:to>
      <xdr:col>116</xdr:col>
      <xdr:colOff>62864</xdr:colOff>
      <xdr:row>59</xdr:row>
      <xdr:rowOff>44450</xdr:rowOff>
    </xdr:to>
    <xdr:cxnSp macro="">
      <xdr:nvCxnSpPr>
        <xdr:cNvPr id="791" name="直線コネクタ 790"/>
        <xdr:cNvCxnSpPr/>
      </xdr:nvCxnSpPr>
      <xdr:spPr>
        <a:xfrm flipV="1">
          <a:off x="22159595" y="8589899"/>
          <a:ext cx="1269" cy="1570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135526</xdr:rowOff>
    </xdr:from>
    <xdr:ext cx="534377" cy="259045"/>
    <xdr:sp macro="" textlink="">
      <xdr:nvSpPr>
        <xdr:cNvPr id="794" name="貸付金最大値テキスト"/>
        <xdr:cNvSpPr txBox="1"/>
      </xdr:nvSpPr>
      <xdr:spPr>
        <a:xfrm>
          <a:off x="22212300" y="836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17399</xdr:rowOff>
    </xdr:from>
    <xdr:to>
      <xdr:col>116</xdr:col>
      <xdr:colOff>152400</xdr:colOff>
      <xdr:row>50</xdr:row>
      <xdr:rowOff>17399</xdr:rowOff>
    </xdr:to>
    <xdr:cxnSp macro="">
      <xdr:nvCxnSpPr>
        <xdr:cNvPr id="795" name="直線コネクタ 794"/>
        <xdr:cNvCxnSpPr/>
      </xdr:nvCxnSpPr>
      <xdr:spPr>
        <a:xfrm>
          <a:off x="22072600" y="8589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53</xdr:row>
      <xdr:rowOff>97180</xdr:rowOff>
    </xdr:from>
    <xdr:to>
      <xdr:col>116</xdr:col>
      <xdr:colOff>63500</xdr:colOff>
      <xdr:row>54</xdr:row>
      <xdr:rowOff>165418</xdr:rowOff>
    </xdr:to>
    <xdr:cxnSp macro="">
      <xdr:nvCxnSpPr>
        <xdr:cNvPr id="796" name="直線コネクタ 795"/>
        <xdr:cNvCxnSpPr/>
      </xdr:nvCxnSpPr>
      <xdr:spPr>
        <a:xfrm flipV="1">
          <a:off x="21323300" y="9184030"/>
          <a:ext cx="838200" cy="239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39952</xdr:rowOff>
    </xdr:from>
    <xdr:ext cx="469744" cy="259045"/>
    <xdr:sp macro="" textlink="">
      <xdr:nvSpPr>
        <xdr:cNvPr id="797" name="貸付金平均値テキスト"/>
        <xdr:cNvSpPr txBox="1"/>
      </xdr:nvSpPr>
      <xdr:spPr>
        <a:xfrm>
          <a:off x="22212300" y="99840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61525</xdr:rowOff>
    </xdr:from>
    <xdr:to>
      <xdr:col>116</xdr:col>
      <xdr:colOff>114300</xdr:colOff>
      <xdr:row>58</xdr:row>
      <xdr:rowOff>163125</xdr:rowOff>
    </xdr:to>
    <xdr:sp macro="" textlink="">
      <xdr:nvSpPr>
        <xdr:cNvPr id="798" name="フローチャート: 判断 797"/>
        <xdr:cNvSpPr/>
      </xdr:nvSpPr>
      <xdr:spPr>
        <a:xfrm>
          <a:off x="22110700" y="100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165418</xdr:rowOff>
    </xdr:from>
    <xdr:to>
      <xdr:col>111</xdr:col>
      <xdr:colOff>177800</xdr:colOff>
      <xdr:row>57</xdr:row>
      <xdr:rowOff>51136</xdr:rowOff>
    </xdr:to>
    <xdr:cxnSp macro="">
      <xdr:nvCxnSpPr>
        <xdr:cNvPr id="799" name="直線コネクタ 798"/>
        <xdr:cNvCxnSpPr/>
      </xdr:nvCxnSpPr>
      <xdr:spPr>
        <a:xfrm flipV="1">
          <a:off x="20434300" y="9423718"/>
          <a:ext cx="889000" cy="400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82499</xdr:rowOff>
    </xdr:from>
    <xdr:to>
      <xdr:col>112</xdr:col>
      <xdr:colOff>38100</xdr:colOff>
      <xdr:row>59</xdr:row>
      <xdr:rowOff>12649</xdr:rowOff>
    </xdr:to>
    <xdr:sp macro="" textlink="">
      <xdr:nvSpPr>
        <xdr:cNvPr id="800" name="フローチャート: 判断 799"/>
        <xdr:cNvSpPr/>
      </xdr:nvSpPr>
      <xdr:spPr>
        <a:xfrm>
          <a:off x="21272500" y="1002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3776</xdr:rowOff>
    </xdr:from>
    <xdr:ext cx="469744" cy="259045"/>
    <xdr:sp macro="" textlink="">
      <xdr:nvSpPr>
        <xdr:cNvPr id="801" name="テキスト ボックス 800"/>
        <xdr:cNvSpPr txBox="1"/>
      </xdr:nvSpPr>
      <xdr:spPr>
        <a:xfrm>
          <a:off x="21088428" y="10119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160960</xdr:rowOff>
    </xdr:from>
    <xdr:to>
      <xdr:col>107</xdr:col>
      <xdr:colOff>50800</xdr:colOff>
      <xdr:row>57</xdr:row>
      <xdr:rowOff>51136</xdr:rowOff>
    </xdr:to>
    <xdr:cxnSp macro="">
      <xdr:nvCxnSpPr>
        <xdr:cNvPr id="802" name="直線コネクタ 801"/>
        <xdr:cNvCxnSpPr/>
      </xdr:nvCxnSpPr>
      <xdr:spPr>
        <a:xfrm>
          <a:off x="19545300" y="9590710"/>
          <a:ext cx="889000" cy="233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92539</xdr:rowOff>
    </xdr:from>
    <xdr:to>
      <xdr:col>107</xdr:col>
      <xdr:colOff>101600</xdr:colOff>
      <xdr:row>59</xdr:row>
      <xdr:rowOff>22689</xdr:rowOff>
    </xdr:to>
    <xdr:sp macro="" textlink="">
      <xdr:nvSpPr>
        <xdr:cNvPr id="803" name="フローチャート: 判断 802"/>
        <xdr:cNvSpPr/>
      </xdr:nvSpPr>
      <xdr:spPr>
        <a:xfrm>
          <a:off x="20383500" y="1003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13816</xdr:rowOff>
    </xdr:from>
    <xdr:ext cx="469744" cy="259045"/>
    <xdr:sp macro="" textlink="">
      <xdr:nvSpPr>
        <xdr:cNvPr id="804" name="テキスト ボックス 803"/>
        <xdr:cNvSpPr txBox="1"/>
      </xdr:nvSpPr>
      <xdr:spPr>
        <a:xfrm>
          <a:off x="20199428" y="10129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160960</xdr:rowOff>
    </xdr:from>
    <xdr:to>
      <xdr:col>102</xdr:col>
      <xdr:colOff>114300</xdr:colOff>
      <xdr:row>58</xdr:row>
      <xdr:rowOff>135395</xdr:rowOff>
    </xdr:to>
    <xdr:cxnSp macro="">
      <xdr:nvCxnSpPr>
        <xdr:cNvPr id="805" name="直線コネクタ 804"/>
        <xdr:cNvCxnSpPr/>
      </xdr:nvCxnSpPr>
      <xdr:spPr>
        <a:xfrm flipV="1">
          <a:off x="18656300" y="9590710"/>
          <a:ext cx="889000" cy="488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87414</xdr:rowOff>
    </xdr:from>
    <xdr:to>
      <xdr:col>102</xdr:col>
      <xdr:colOff>165100</xdr:colOff>
      <xdr:row>59</xdr:row>
      <xdr:rowOff>17564</xdr:rowOff>
    </xdr:to>
    <xdr:sp macro="" textlink="">
      <xdr:nvSpPr>
        <xdr:cNvPr id="806" name="フローチャート: 判断 805"/>
        <xdr:cNvSpPr/>
      </xdr:nvSpPr>
      <xdr:spPr>
        <a:xfrm>
          <a:off x="19494500" y="1003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8691</xdr:rowOff>
    </xdr:from>
    <xdr:ext cx="469744" cy="259045"/>
    <xdr:sp macro="" textlink="">
      <xdr:nvSpPr>
        <xdr:cNvPr id="807" name="テキスト ボックス 806"/>
        <xdr:cNvSpPr txBox="1"/>
      </xdr:nvSpPr>
      <xdr:spPr>
        <a:xfrm>
          <a:off x="19310428" y="10124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90767</xdr:rowOff>
    </xdr:from>
    <xdr:to>
      <xdr:col>98</xdr:col>
      <xdr:colOff>38100</xdr:colOff>
      <xdr:row>59</xdr:row>
      <xdr:rowOff>20917</xdr:rowOff>
    </xdr:to>
    <xdr:sp macro="" textlink="">
      <xdr:nvSpPr>
        <xdr:cNvPr id="808" name="フローチャート: 判断 807"/>
        <xdr:cNvSpPr/>
      </xdr:nvSpPr>
      <xdr:spPr>
        <a:xfrm>
          <a:off x="18605500" y="1003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12044</xdr:rowOff>
    </xdr:from>
    <xdr:ext cx="469744" cy="259045"/>
    <xdr:sp macro="" textlink="">
      <xdr:nvSpPr>
        <xdr:cNvPr id="809" name="テキスト ボックス 808"/>
        <xdr:cNvSpPr txBox="1"/>
      </xdr:nvSpPr>
      <xdr:spPr>
        <a:xfrm>
          <a:off x="18421428" y="10127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46380</xdr:rowOff>
    </xdr:from>
    <xdr:to>
      <xdr:col>116</xdr:col>
      <xdr:colOff>114300</xdr:colOff>
      <xdr:row>53</xdr:row>
      <xdr:rowOff>147980</xdr:rowOff>
    </xdr:to>
    <xdr:sp macro="" textlink="">
      <xdr:nvSpPr>
        <xdr:cNvPr id="815" name="楕円 814"/>
        <xdr:cNvSpPr/>
      </xdr:nvSpPr>
      <xdr:spPr>
        <a:xfrm>
          <a:off x="22110700" y="913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52</xdr:row>
      <xdr:rowOff>69257</xdr:rowOff>
    </xdr:from>
    <xdr:ext cx="534377" cy="259045"/>
    <xdr:sp macro="" textlink="">
      <xdr:nvSpPr>
        <xdr:cNvPr id="816" name="貸付金該当値テキスト"/>
        <xdr:cNvSpPr txBox="1"/>
      </xdr:nvSpPr>
      <xdr:spPr>
        <a:xfrm>
          <a:off x="22212300" y="898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114618</xdr:rowOff>
    </xdr:from>
    <xdr:to>
      <xdr:col>112</xdr:col>
      <xdr:colOff>38100</xdr:colOff>
      <xdr:row>55</xdr:row>
      <xdr:rowOff>44768</xdr:rowOff>
    </xdr:to>
    <xdr:sp macro="" textlink="">
      <xdr:nvSpPr>
        <xdr:cNvPr id="817" name="楕円 816"/>
        <xdr:cNvSpPr/>
      </xdr:nvSpPr>
      <xdr:spPr>
        <a:xfrm>
          <a:off x="21272500" y="9372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61295</xdr:rowOff>
    </xdr:from>
    <xdr:ext cx="534377" cy="259045"/>
    <xdr:sp macro="" textlink="">
      <xdr:nvSpPr>
        <xdr:cNvPr id="818" name="テキスト ボックス 817"/>
        <xdr:cNvSpPr txBox="1"/>
      </xdr:nvSpPr>
      <xdr:spPr>
        <a:xfrm>
          <a:off x="21056111" y="914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336</xdr:rowOff>
    </xdr:from>
    <xdr:to>
      <xdr:col>107</xdr:col>
      <xdr:colOff>101600</xdr:colOff>
      <xdr:row>57</xdr:row>
      <xdr:rowOff>101936</xdr:rowOff>
    </xdr:to>
    <xdr:sp macro="" textlink="">
      <xdr:nvSpPr>
        <xdr:cNvPr id="819" name="楕円 818"/>
        <xdr:cNvSpPr/>
      </xdr:nvSpPr>
      <xdr:spPr>
        <a:xfrm>
          <a:off x="20383500" y="9772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118463</xdr:rowOff>
    </xdr:from>
    <xdr:ext cx="534377" cy="259045"/>
    <xdr:sp macro="" textlink="">
      <xdr:nvSpPr>
        <xdr:cNvPr id="820" name="テキスト ボックス 819"/>
        <xdr:cNvSpPr txBox="1"/>
      </xdr:nvSpPr>
      <xdr:spPr>
        <a:xfrm>
          <a:off x="20167111" y="954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110160</xdr:rowOff>
    </xdr:from>
    <xdr:to>
      <xdr:col>102</xdr:col>
      <xdr:colOff>165100</xdr:colOff>
      <xdr:row>56</xdr:row>
      <xdr:rowOff>40310</xdr:rowOff>
    </xdr:to>
    <xdr:sp macro="" textlink="">
      <xdr:nvSpPr>
        <xdr:cNvPr id="821" name="楕円 820"/>
        <xdr:cNvSpPr/>
      </xdr:nvSpPr>
      <xdr:spPr>
        <a:xfrm>
          <a:off x="19494500" y="953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56837</xdr:rowOff>
    </xdr:from>
    <xdr:ext cx="534377" cy="259045"/>
    <xdr:sp macro="" textlink="">
      <xdr:nvSpPr>
        <xdr:cNvPr id="822" name="テキスト ボックス 821"/>
        <xdr:cNvSpPr txBox="1"/>
      </xdr:nvSpPr>
      <xdr:spPr>
        <a:xfrm>
          <a:off x="19278111" y="931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84595</xdr:rowOff>
    </xdr:from>
    <xdr:to>
      <xdr:col>98</xdr:col>
      <xdr:colOff>38100</xdr:colOff>
      <xdr:row>59</xdr:row>
      <xdr:rowOff>14745</xdr:rowOff>
    </xdr:to>
    <xdr:sp macro="" textlink="">
      <xdr:nvSpPr>
        <xdr:cNvPr id="823" name="楕円 822"/>
        <xdr:cNvSpPr/>
      </xdr:nvSpPr>
      <xdr:spPr>
        <a:xfrm>
          <a:off x="18605500" y="1002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31272</xdr:rowOff>
    </xdr:from>
    <xdr:ext cx="469744" cy="259045"/>
    <xdr:sp macro="" textlink="">
      <xdr:nvSpPr>
        <xdr:cNvPr id="824" name="テキスト ボックス 823"/>
        <xdr:cNvSpPr txBox="1"/>
      </xdr:nvSpPr>
      <xdr:spPr>
        <a:xfrm>
          <a:off x="18421428" y="9803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5" name="テキスト ボックス 844"/>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28563</xdr:rowOff>
    </xdr:from>
    <xdr:to>
      <xdr:col>116</xdr:col>
      <xdr:colOff>62864</xdr:colOff>
      <xdr:row>78</xdr:row>
      <xdr:rowOff>160007</xdr:rowOff>
    </xdr:to>
    <xdr:cxnSp macro="">
      <xdr:nvCxnSpPr>
        <xdr:cNvPr id="849" name="直線コネクタ 848"/>
        <xdr:cNvCxnSpPr/>
      </xdr:nvCxnSpPr>
      <xdr:spPr>
        <a:xfrm flipV="1">
          <a:off x="22159595" y="12201513"/>
          <a:ext cx="1269" cy="1331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163834</xdr:rowOff>
    </xdr:from>
    <xdr:ext cx="534377" cy="259045"/>
    <xdr:sp macro="" textlink="">
      <xdr:nvSpPr>
        <xdr:cNvPr id="850" name="繰出金最小値テキスト"/>
        <xdr:cNvSpPr txBox="1"/>
      </xdr:nvSpPr>
      <xdr:spPr>
        <a:xfrm>
          <a:off x="22212300" y="13536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160007</xdr:rowOff>
    </xdr:from>
    <xdr:to>
      <xdr:col>116</xdr:col>
      <xdr:colOff>152400</xdr:colOff>
      <xdr:row>78</xdr:row>
      <xdr:rowOff>160007</xdr:rowOff>
    </xdr:to>
    <xdr:cxnSp macro="">
      <xdr:nvCxnSpPr>
        <xdr:cNvPr id="851" name="直線コネクタ 850"/>
        <xdr:cNvCxnSpPr/>
      </xdr:nvCxnSpPr>
      <xdr:spPr>
        <a:xfrm>
          <a:off x="22072600" y="13533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146690</xdr:rowOff>
    </xdr:from>
    <xdr:ext cx="534377" cy="259045"/>
    <xdr:sp macro="" textlink="">
      <xdr:nvSpPr>
        <xdr:cNvPr id="852" name="繰出金最大値テキスト"/>
        <xdr:cNvSpPr txBox="1"/>
      </xdr:nvSpPr>
      <xdr:spPr>
        <a:xfrm>
          <a:off x="22212300" y="11976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28563</xdr:rowOff>
    </xdr:from>
    <xdr:to>
      <xdr:col>116</xdr:col>
      <xdr:colOff>152400</xdr:colOff>
      <xdr:row>71</xdr:row>
      <xdr:rowOff>28563</xdr:rowOff>
    </xdr:to>
    <xdr:cxnSp macro="">
      <xdr:nvCxnSpPr>
        <xdr:cNvPr id="853" name="直線コネクタ 852"/>
        <xdr:cNvCxnSpPr/>
      </xdr:nvCxnSpPr>
      <xdr:spPr>
        <a:xfrm>
          <a:off x="22072600" y="12201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54051</xdr:rowOff>
    </xdr:from>
    <xdr:to>
      <xdr:col>116</xdr:col>
      <xdr:colOff>63500</xdr:colOff>
      <xdr:row>74</xdr:row>
      <xdr:rowOff>107506</xdr:rowOff>
    </xdr:to>
    <xdr:cxnSp macro="">
      <xdr:nvCxnSpPr>
        <xdr:cNvPr id="854" name="直線コネクタ 853"/>
        <xdr:cNvCxnSpPr/>
      </xdr:nvCxnSpPr>
      <xdr:spPr>
        <a:xfrm>
          <a:off x="21323300" y="12227001"/>
          <a:ext cx="838200" cy="567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48277</xdr:rowOff>
    </xdr:from>
    <xdr:ext cx="534377" cy="259045"/>
    <xdr:sp macro="" textlink="">
      <xdr:nvSpPr>
        <xdr:cNvPr id="855" name="繰出金平均値テキスト"/>
        <xdr:cNvSpPr txBox="1"/>
      </xdr:nvSpPr>
      <xdr:spPr>
        <a:xfrm>
          <a:off x="22212300" y="12907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69850</xdr:rowOff>
    </xdr:from>
    <xdr:to>
      <xdr:col>116</xdr:col>
      <xdr:colOff>114300</xdr:colOff>
      <xdr:row>76</xdr:row>
      <xdr:rowOff>0</xdr:rowOff>
    </xdr:to>
    <xdr:sp macro="" textlink="">
      <xdr:nvSpPr>
        <xdr:cNvPr id="856" name="フローチャート: 判断 855"/>
        <xdr:cNvSpPr/>
      </xdr:nvSpPr>
      <xdr:spPr>
        <a:xfrm>
          <a:off x="221107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54051</xdr:rowOff>
    </xdr:from>
    <xdr:to>
      <xdr:col>111</xdr:col>
      <xdr:colOff>177800</xdr:colOff>
      <xdr:row>71</xdr:row>
      <xdr:rowOff>120574</xdr:rowOff>
    </xdr:to>
    <xdr:cxnSp macro="">
      <xdr:nvCxnSpPr>
        <xdr:cNvPr id="857" name="直線コネクタ 856"/>
        <xdr:cNvCxnSpPr/>
      </xdr:nvCxnSpPr>
      <xdr:spPr>
        <a:xfrm flipV="1">
          <a:off x="20434300" y="12227001"/>
          <a:ext cx="889000" cy="66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149975</xdr:rowOff>
    </xdr:from>
    <xdr:to>
      <xdr:col>112</xdr:col>
      <xdr:colOff>38100</xdr:colOff>
      <xdr:row>75</xdr:row>
      <xdr:rowOff>80125</xdr:rowOff>
    </xdr:to>
    <xdr:sp macro="" textlink="">
      <xdr:nvSpPr>
        <xdr:cNvPr id="858" name="フローチャート: 判断 857"/>
        <xdr:cNvSpPr/>
      </xdr:nvSpPr>
      <xdr:spPr>
        <a:xfrm>
          <a:off x="212725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71252</xdr:rowOff>
    </xdr:from>
    <xdr:ext cx="534377" cy="259045"/>
    <xdr:sp macro="" textlink="">
      <xdr:nvSpPr>
        <xdr:cNvPr id="859" name="テキスト ボックス 858"/>
        <xdr:cNvSpPr txBox="1"/>
      </xdr:nvSpPr>
      <xdr:spPr>
        <a:xfrm>
          <a:off x="21056111" y="1293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120574</xdr:rowOff>
    </xdr:from>
    <xdr:to>
      <xdr:col>107</xdr:col>
      <xdr:colOff>50800</xdr:colOff>
      <xdr:row>72</xdr:row>
      <xdr:rowOff>86970</xdr:rowOff>
    </xdr:to>
    <xdr:cxnSp macro="">
      <xdr:nvCxnSpPr>
        <xdr:cNvPr id="860" name="直線コネクタ 859"/>
        <xdr:cNvCxnSpPr/>
      </xdr:nvCxnSpPr>
      <xdr:spPr>
        <a:xfrm flipV="1">
          <a:off x="19545300" y="12293524"/>
          <a:ext cx="889000" cy="137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164338</xdr:rowOff>
    </xdr:from>
    <xdr:to>
      <xdr:col>107</xdr:col>
      <xdr:colOff>101600</xdr:colOff>
      <xdr:row>75</xdr:row>
      <xdr:rowOff>94488</xdr:rowOff>
    </xdr:to>
    <xdr:sp macro="" textlink="">
      <xdr:nvSpPr>
        <xdr:cNvPr id="861" name="フローチャート: 判断 860"/>
        <xdr:cNvSpPr/>
      </xdr:nvSpPr>
      <xdr:spPr>
        <a:xfrm>
          <a:off x="20383500" y="1285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85615</xdr:rowOff>
    </xdr:from>
    <xdr:ext cx="534377" cy="259045"/>
    <xdr:sp macro="" textlink="">
      <xdr:nvSpPr>
        <xdr:cNvPr id="862" name="テキスト ボックス 861"/>
        <xdr:cNvSpPr txBox="1"/>
      </xdr:nvSpPr>
      <xdr:spPr>
        <a:xfrm>
          <a:off x="20167111" y="1294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84189</xdr:rowOff>
    </xdr:from>
    <xdr:to>
      <xdr:col>102</xdr:col>
      <xdr:colOff>114300</xdr:colOff>
      <xdr:row>72</xdr:row>
      <xdr:rowOff>86970</xdr:rowOff>
    </xdr:to>
    <xdr:cxnSp macro="">
      <xdr:nvCxnSpPr>
        <xdr:cNvPr id="863" name="直線コネクタ 862"/>
        <xdr:cNvCxnSpPr/>
      </xdr:nvCxnSpPr>
      <xdr:spPr>
        <a:xfrm>
          <a:off x="18656300" y="12428589"/>
          <a:ext cx="889000" cy="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146926</xdr:rowOff>
    </xdr:from>
    <xdr:to>
      <xdr:col>102</xdr:col>
      <xdr:colOff>165100</xdr:colOff>
      <xdr:row>75</xdr:row>
      <xdr:rowOff>77076</xdr:rowOff>
    </xdr:to>
    <xdr:sp macro="" textlink="">
      <xdr:nvSpPr>
        <xdr:cNvPr id="864" name="フローチャート: 判断 863"/>
        <xdr:cNvSpPr/>
      </xdr:nvSpPr>
      <xdr:spPr>
        <a:xfrm>
          <a:off x="19494500" y="128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68203</xdr:rowOff>
    </xdr:from>
    <xdr:ext cx="534377" cy="259045"/>
    <xdr:sp macro="" textlink="">
      <xdr:nvSpPr>
        <xdr:cNvPr id="865" name="テキスト ボックス 864"/>
        <xdr:cNvSpPr txBox="1"/>
      </xdr:nvSpPr>
      <xdr:spPr>
        <a:xfrm>
          <a:off x="19278111" y="1292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113055</xdr:rowOff>
    </xdr:from>
    <xdr:to>
      <xdr:col>98</xdr:col>
      <xdr:colOff>38100</xdr:colOff>
      <xdr:row>75</xdr:row>
      <xdr:rowOff>43205</xdr:rowOff>
    </xdr:to>
    <xdr:sp macro="" textlink="">
      <xdr:nvSpPr>
        <xdr:cNvPr id="866" name="フローチャート: 判断 865"/>
        <xdr:cNvSpPr/>
      </xdr:nvSpPr>
      <xdr:spPr>
        <a:xfrm>
          <a:off x="18605500" y="1280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34332</xdr:rowOff>
    </xdr:from>
    <xdr:ext cx="534377" cy="259045"/>
    <xdr:sp macro="" textlink="">
      <xdr:nvSpPr>
        <xdr:cNvPr id="867" name="テキスト ボックス 866"/>
        <xdr:cNvSpPr txBox="1"/>
      </xdr:nvSpPr>
      <xdr:spPr>
        <a:xfrm>
          <a:off x="18389111" y="12893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56706</xdr:rowOff>
    </xdr:from>
    <xdr:to>
      <xdr:col>116</xdr:col>
      <xdr:colOff>114300</xdr:colOff>
      <xdr:row>74</xdr:row>
      <xdr:rowOff>158306</xdr:rowOff>
    </xdr:to>
    <xdr:sp macro="" textlink="">
      <xdr:nvSpPr>
        <xdr:cNvPr id="873" name="楕円 872"/>
        <xdr:cNvSpPr/>
      </xdr:nvSpPr>
      <xdr:spPr>
        <a:xfrm>
          <a:off x="22110700" y="1274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79583</xdr:rowOff>
    </xdr:from>
    <xdr:ext cx="534377" cy="259045"/>
    <xdr:sp macro="" textlink="">
      <xdr:nvSpPr>
        <xdr:cNvPr id="874" name="繰出金該当値テキスト"/>
        <xdr:cNvSpPr txBox="1"/>
      </xdr:nvSpPr>
      <xdr:spPr>
        <a:xfrm>
          <a:off x="22212300" y="12595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3251</xdr:rowOff>
    </xdr:from>
    <xdr:to>
      <xdr:col>112</xdr:col>
      <xdr:colOff>38100</xdr:colOff>
      <xdr:row>71</xdr:row>
      <xdr:rowOff>104851</xdr:rowOff>
    </xdr:to>
    <xdr:sp macro="" textlink="">
      <xdr:nvSpPr>
        <xdr:cNvPr id="875" name="楕円 874"/>
        <xdr:cNvSpPr/>
      </xdr:nvSpPr>
      <xdr:spPr>
        <a:xfrm>
          <a:off x="21272500" y="12176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69</xdr:row>
      <xdr:rowOff>121378</xdr:rowOff>
    </xdr:from>
    <xdr:ext cx="534377" cy="259045"/>
    <xdr:sp macro="" textlink="">
      <xdr:nvSpPr>
        <xdr:cNvPr id="876" name="テキスト ボックス 875"/>
        <xdr:cNvSpPr txBox="1"/>
      </xdr:nvSpPr>
      <xdr:spPr>
        <a:xfrm>
          <a:off x="21056111" y="11951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69774</xdr:rowOff>
    </xdr:from>
    <xdr:to>
      <xdr:col>107</xdr:col>
      <xdr:colOff>101600</xdr:colOff>
      <xdr:row>71</xdr:row>
      <xdr:rowOff>171374</xdr:rowOff>
    </xdr:to>
    <xdr:sp macro="" textlink="">
      <xdr:nvSpPr>
        <xdr:cNvPr id="877" name="楕円 876"/>
        <xdr:cNvSpPr/>
      </xdr:nvSpPr>
      <xdr:spPr>
        <a:xfrm>
          <a:off x="20383500" y="1224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16451</xdr:rowOff>
    </xdr:from>
    <xdr:ext cx="534377" cy="259045"/>
    <xdr:sp macro="" textlink="">
      <xdr:nvSpPr>
        <xdr:cNvPr id="878" name="テキスト ボックス 877"/>
        <xdr:cNvSpPr txBox="1"/>
      </xdr:nvSpPr>
      <xdr:spPr>
        <a:xfrm>
          <a:off x="20167111" y="1201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36170</xdr:rowOff>
    </xdr:from>
    <xdr:to>
      <xdr:col>102</xdr:col>
      <xdr:colOff>165100</xdr:colOff>
      <xdr:row>72</xdr:row>
      <xdr:rowOff>137770</xdr:rowOff>
    </xdr:to>
    <xdr:sp macro="" textlink="">
      <xdr:nvSpPr>
        <xdr:cNvPr id="879" name="楕円 878"/>
        <xdr:cNvSpPr/>
      </xdr:nvSpPr>
      <xdr:spPr>
        <a:xfrm>
          <a:off x="19494500" y="1238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154297</xdr:rowOff>
    </xdr:from>
    <xdr:ext cx="534377" cy="259045"/>
    <xdr:sp macro="" textlink="">
      <xdr:nvSpPr>
        <xdr:cNvPr id="880" name="テキスト ボックス 879"/>
        <xdr:cNvSpPr txBox="1"/>
      </xdr:nvSpPr>
      <xdr:spPr>
        <a:xfrm>
          <a:off x="19278111" y="1215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33389</xdr:rowOff>
    </xdr:from>
    <xdr:to>
      <xdr:col>98</xdr:col>
      <xdr:colOff>38100</xdr:colOff>
      <xdr:row>72</xdr:row>
      <xdr:rowOff>134989</xdr:rowOff>
    </xdr:to>
    <xdr:sp macro="" textlink="">
      <xdr:nvSpPr>
        <xdr:cNvPr id="881" name="楕円 880"/>
        <xdr:cNvSpPr/>
      </xdr:nvSpPr>
      <xdr:spPr>
        <a:xfrm>
          <a:off x="18605500" y="1237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151516</xdr:rowOff>
    </xdr:from>
    <xdr:ext cx="534377" cy="259045"/>
    <xdr:sp macro="" textlink="">
      <xdr:nvSpPr>
        <xdr:cNvPr id="882" name="テキスト ボックス 881"/>
        <xdr:cNvSpPr txBox="1"/>
      </xdr:nvSpPr>
      <xdr:spPr>
        <a:xfrm>
          <a:off x="18389111" y="1215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682,955</a:t>
          </a:r>
          <a:r>
            <a:rPr kumimoji="1" lang="ja-JP" altLang="en-US" sz="1300">
              <a:latin typeface="ＭＳ Ｐゴシック" panose="020B0600070205080204" pitchFamily="50" charset="-128"/>
              <a:ea typeface="ＭＳ Ｐゴシック" panose="020B0600070205080204" pitchFamily="50" charset="-128"/>
            </a:rPr>
            <a:t>円となっているが、そのうち性質別歳出項目で類似団体内平均値を上回っているのは、物件費、扶助費、補助費等、普通建設事業費、公債費、積立金、投資及び出資金、貸付金、繰出金である。</a:t>
          </a:r>
          <a:endParaRPr kumimoji="1" lang="en-US" altLang="ja-JP" sz="130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物件費については、主にふるさと応援寄附金に係る経費が減少したことによる減となっている。扶助費については、障害者福祉施設等に係る扶助費の増加により増となっている。</a:t>
          </a:r>
          <a:endParaRPr kumimoji="1" lang="en-US" altLang="ja-JP" sz="130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補助費等については、泉佐野市田尻町清掃施設組合への補助費等は減少したものの、令和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年度より下水道事業が法適化されたことに伴う繰出金からの組みかえにより高い水準となっている。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については、小中学校プール整備や小中学校空調整備等を進めていることにより高い水準となっている。公債費については、繰上償還を行っているものの、空港関連の都市基盤整備等の財源として地方債を活用した影響で、依然として高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積立金については、ふるさと応援寄附金の積立てが前年度に比べ減少したものの高い水準となっている。投資及び出資金については、下水道事業が令和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年度より公営企業法適用となったことにより出資金が増となっている。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貸付金については、設立団体が地方債を発行し貸付ける仕組みとなっている地方独立行政法人りんくう総合医療センターに対する貸付金により増となっている。繰出金については、下水道事業が令和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年度より公営企業法適用となったことにより減となっている。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大阪府泉佐野市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99,661
97,689
56.51
68,578,567
68,063,997
135,712
23,556,856
62,555,299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83.0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161036</xdr:rowOff>
    </xdr:from>
    <xdr:to>
      <xdr:col>24</xdr:col>
      <xdr:colOff>62865</xdr:colOff>
      <xdr:row>37</xdr:row>
      <xdr:rowOff>122936</xdr:rowOff>
    </xdr:to>
    <xdr:cxnSp macro="">
      <xdr:nvCxnSpPr>
        <xdr:cNvPr id="56" name="直線コネクタ 55"/>
        <xdr:cNvCxnSpPr/>
      </xdr:nvCxnSpPr>
      <xdr:spPr>
        <a:xfrm flipV="1">
          <a:off x="4633595" y="5133086"/>
          <a:ext cx="127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126763</xdr:rowOff>
    </xdr:from>
    <xdr:ext cx="469744" cy="259045"/>
    <xdr:sp macro="" textlink="">
      <xdr:nvSpPr>
        <xdr:cNvPr id="57" name="議会費最小値テキスト"/>
        <xdr:cNvSpPr txBox="1"/>
      </xdr:nvSpPr>
      <xdr:spPr>
        <a:xfrm>
          <a:off x="4686300" y="647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122936</xdr:rowOff>
    </xdr:from>
    <xdr:to>
      <xdr:col>24</xdr:col>
      <xdr:colOff>152400</xdr:colOff>
      <xdr:row>37</xdr:row>
      <xdr:rowOff>122936</xdr:rowOff>
    </xdr:to>
    <xdr:cxnSp macro="">
      <xdr:nvCxnSpPr>
        <xdr:cNvPr id="58" name="直線コネクタ 57"/>
        <xdr:cNvCxnSpPr/>
      </xdr:nvCxnSpPr>
      <xdr:spPr>
        <a:xfrm>
          <a:off x="4546600" y="646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107713</xdr:rowOff>
    </xdr:from>
    <xdr:ext cx="469744" cy="259045"/>
    <xdr:sp macro="" textlink="">
      <xdr:nvSpPr>
        <xdr:cNvPr id="59" name="議会費最大値テキスト"/>
        <xdr:cNvSpPr txBox="1"/>
      </xdr:nvSpPr>
      <xdr:spPr>
        <a:xfrm>
          <a:off x="4686300" y="4908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161036</xdr:rowOff>
    </xdr:from>
    <xdr:to>
      <xdr:col>24</xdr:col>
      <xdr:colOff>152400</xdr:colOff>
      <xdr:row>29</xdr:row>
      <xdr:rowOff>161036</xdr:rowOff>
    </xdr:to>
    <xdr:cxnSp macro="">
      <xdr:nvCxnSpPr>
        <xdr:cNvPr id="60" name="直線コネクタ 59"/>
        <xdr:cNvCxnSpPr/>
      </xdr:nvCxnSpPr>
      <xdr:spPr>
        <a:xfrm>
          <a:off x="4546600" y="5133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15494</xdr:rowOff>
    </xdr:from>
    <xdr:to>
      <xdr:col>24</xdr:col>
      <xdr:colOff>63500</xdr:colOff>
      <xdr:row>34</xdr:row>
      <xdr:rowOff>55118</xdr:rowOff>
    </xdr:to>
    <xdr:cxnSp macro="">
      <xdr:nvCxnSpPr>
        <xdr:cNvPr id="61" name="直線コネクタ 60"/>
        <xdr:cNvCxnSpPr/>
      </xdr:nvCxnSpPr>
      <xdr:spPr>
        <a:xfrm flipV="1">
          <a:off x="3797300" y="5673344"/>
          <a:ext cx="838200" cy="21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23131</xdr:rowOff>
    </xdr:from>
    <xdr:ext cx="469744" cy="259045"/>
    <xdr:sp macro="" textlink="">
      <xdr:nvSpPr>
        <xdr:cNvPr id="62" name="議会費平均値テキスト"/>
        <xdr:cNvSpPr txBox="1"/>
      </xdr:nvSpPr>
      <xdr:spPr>
        <a:xfrm>
          <a:off x="4686300" y="58524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44704</xdr:rowOff>
    </xdr:from>
    <xdr:to>
      <xdr:col>24</xdr:col>
      <xdr:colOff>114300</xdr:colOff>
      <xdr:row>34</xdr:row>
      <xdr:rowOff>146304</xdr:rowOff>
    </xdr:to>
    <xdr:sp macro="" textlink="">
      <xdr:nvSpPr>
        <xdr:cNvPr id="63" name="フローチャート: 判断 62"/>
        <xdr:cNvSpPr/>
      </xdr:nvSpPr>
      <xdr:spPr>
        <a:xfrm>
          <a:off x="4584700" y="587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41402</xdr:rowOff>
    </xdr:from>
    <xdr:to>
      <xdr:col>19</xdr:col>
      <xdr:colOff>177800</xdr:colOff>
      <xdr:row>34</xdr:row>
      <xdr:rowOff>55118</xdr:rowOff>
    </xdr:to>
    <xdr:cxnSp macro="">
      <xdr:nvCxnSpPr>
        <xdr:cNvPr id="64" name="直線コネクタ 63"/>
        <xdr:cNvCxnSpPr/>
      </xdr:nvCxnSpPr>
      <xdr:spPr>
        <a:xfrm>
          <a:off x="2908300" y="587070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1270</xdr:rowOff>
    </xdr:from>
    <xdr:to>
      <xdr:col>20</xdr:col>
      <xdr:colOff>38100</xdr:colOff>
      <xdr:row>34</xdr:row>
      <xdr:rowOff>102870</xdr:rowOff>
    </xdr:to>
    <xdr:sp macro="" textlink="">
      <xdr:nvSpPr>
        <xdr:cNvPr id="65" name="フローチャート: 判断 64"/>
        <xdr:cNvSpPr/>
      </xdr:nvSpPr>
      <xdr:spPr>
        <a:xfrm>
          <a:off x="3746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119397</xdr:rowOff>
    </xdr:from>
    <xdr:ext cx="469744" cy="259045"/>
    <xdr:sp macro="" textlink="">
      <xdr:nvSpPr>
        <xdr:cNvPr id="66" name="テキスト ボックス 65"/>
        <xdr:cNvSpPr txBox="1"/>
      </xdr:nvSpPr>
      <xdr:spPr>
        <a:xfrm>
          <a:off x="3562428" y="560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126746</xdr:rowOff>
    </xdr:from>
    <xdr:to>
      <xdr:col>15</xdr:col>
      <xdr:colOff>50800</xdr:colOff>
      <xdr:row>34</xdr:row>
      <xdr:rowOff>41402</xdr:rowOff>
    </xdr:to>
    <xdr:cxnSp macro="">
      <xdr:nvCxnSpPr>
        <xdr:cNvPr id="67" name="直線コネクタ 66"/>
        <xdr:cNvCxnSpPr/>
      </xdr:nvCxnSpPr>
      <xdr:spPr>
        <a:xfrm>
          <a:off x="2019300" y="5784596"/>
          <a:ext cx="889000" cy="8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143764</xdr:rowOff>
    </xdr:from>
    <xdr:to>
      <xdr:col>15</xdr:col>
      <xdr:colOff>101600</xdr:colOff>
      <xdr:row>34</xdr:row>
      <xdr:rowOff>73914</xdr:rowOff>
    </xdr:to>
    <xdr:sp macro="" textlink="">
      <xdr:nvSpPr>
        <xdr:cNvPr id="68" name="フローチャート: 判断 67"/>
        <xdr:cNvSpPr/>
      </xdr:nvSpPr>
      <xdr:spPr>
        <a:xfrm>
          <a:off x="2857500" y="580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90441</xdr:rowOff>
    </xdr:from>
    <xdr:ext cx="469744" cy="259045"/>
    <xdr:sp macro="" textlink="">
      <xdr:nvSpPr>
        <xdr:cNvPr id="69" name="テキスト ボックス 68"/>
        <xdr:cNvSpPr txBox="1"/>
      </xdr:nvSpPr>
      <xdr:spPr>
        <a:xfrm>
          <a:off x="2673428" y="5576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95504</xdr:rowOff>
    </xdr:from>
    <xdr:to>
      <xdr:col>10</xdr:col>
      <xdr:colOff>114300</xdr:colOff>
      <xdr:row>33</xdr:row>
      <xdr:rowOff>126746</xdr:rowOff>
    </xdr:to>
    <xdr:cxnSp macro="">
      <xdr:nvCxnSpPr>
        <xdr:cNvPr id="70" name="直線コネクタ 69"/>
        <xdr:cNvCxnSpPr/>
      </xdr:nvCxnSpPr>
      <xdr:spPr>
        <a:xfrm>
          <a:off x="1130300" y="5753354"/>
          <a:ext cx="889000" cy="3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132334</xdr:rowOff>
    </xdr:from>
    <xdr:to>
      <xdr:col>10</xdr:col>
      <xdr:colOff>165100</xdr:colOff>
      <xdr:row>34</xdr:row>
      <xdr:rowOff>62484</xdr:rowOff>
    </xdr:to>
    <xdr:sp macro="" textlink="">
      <xdr:nvSpPr>
        <xdr:cNvPr id="71" name="フローチャート: 判断 70"/>
        <xdr:cNvSpPr/>
      </xdr:nvSpPr>
      <xdr:spPr>
        <a:xfrm>
          <a:off x="1968500" y="579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53611</xdr:rowOff>
    </xdr:from>
    <xdr:ext cx="469744" cy="259045"/>
    <xdr:sp macro="" textlink="">
      <xdr:nvSpPr>
        <xdr:cNvPr id="72" name="テキスト ボックス 71"/>
        <xdr:cNvSpPr txBox="1"/>
      </xdr:nvSpPr>
      <xdr:spPr>
        <a:xfrm>
          <a:off x="1784428" y="588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132334</xdr:rowOff>
    </xdr:from>
    <xdr:to>
      <xdr:col>6</xdr:col>
      <xdr:colOff>38100</xdr:colOff>
      <xdr:row>34</xdr:row>
      <xdr:rowOff>62484</xdr:rowOff>
    </xdr:to>
    <xdr:sp macro="" textlink="">
      <xdr:nvSpPr>
        <xdr:cNvPr id="73" name="フローチャート: 判断 72"/>
        <xdr:cNvSpPr/>
      </xdr:nvSpPr>
      <xdr:spPr>
        <a:xfrm>
          <a:off x="1079500" y="579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53611</xdr:rowOff>
    </xdr:from>
    <xdr:ext cx="469744" cy="259045"/>
    <xdr:sp macro="" textlink="">
      <xdr:nvSpPr>
        <xdr:cNvPr id="74" name="テキスト ボックス 73"/>
        <xdr:cNvSpPr txBox="1"/>
      </xdr:nvSpPr>
      <xdr:spPr>
        <a:xfrm>
          <a:off x="895428" y="588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136144</xdr:rowOff>
    </xdr:from>
    <xdr:to>
      <xdr:col>24</xdr:col>
      <xdr:colOff>114300</xdr:colOff>
      <xdr:row>33</xdr:row>
      <xdr:rowOff>66294</xdr:rowOff>
    </xdr:to>
    <xdr:sp macro="" textlink="">
      <xdr:nvSpPr>
        <xdr:cNvPr id="80" name="楕円 79"/>
        <xdr:cNvSpPr/>
      </xdr:nvSpPr>
      <xdr:spPr>
        <a:xfrm>
          <a:off x="4584700" y="562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159021</xdr:rowOff>
    </xdr:from>
    <xdr:ext cx="469744" cy="259045"/>
    <xdr:sp macro="" textlink="">
      <xdr:nvSpPr>
        <xdr:cNvPr id="81" name="議会費該当値テキスト"/>
        <xdr:cNvSpPr txBox="1"/>
      </xdr:nvSpPr>
      <xdr:spPr>
        <a:xfrm>
          <a:off x="4686300" y="5473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4318</xdr:rowOff>
    </xdr:from>
    <xdr:to>
      <xdr:col>20</xdr:col>
      <xdr:colOff>38100</xdr:colOff>
      <xdr:row>34</xdr:row>
      <xdr:rowOff>105918</xdr:rowOff>
    </xdr:to>
    <xdr:sp macro="" textlink="">
      <xdr:nvSpPr>
        <xdr:cNvPr id="82" name="楕円 81"/>
        <xdr:cNvSpPr/>
      </xdr:nvSpPr>
      <xdr:spPr>
        <a:xfrm>
          <a:off x="3746500" y="583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97045</xdr:rowOff>
    </xdr:from>
    <xdr:ext cx="469744" cy="259045"/>
    <xdr:sp macro="" textlink="">
      <xdr:nvSpPr>
        <xdr:cNvPr id="83" name="テキスト ボックス 82"/>
        <xdr:cNvSpPr txBox="1"/>
      </xdr:nvSpPr>
      <xdr:spPr>
        <a:xfrm>
          <a:off x="3562428" y="5926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162052</xdr:rowOff>
    </xdr:from>
    <xdr:to>
      <xdr:col>15</xdr:col>
      <xdr:colOff>101600</xdr:colOff>
      <xdr:row>34</xdr:row>
      <xdr:rowOff>92202</xdr:rowOff>
    </xdr:to>
    <xdr:sp macro="" textlink="">
      <xdr:nvSpPr>
        <xdr:cNvPr id="84" name="楕円 83"/>
        <xdr:cNvSpPr/>
      </xdr:nvSpPr>
      <xdr:spPr>
        <a:xfrm>
          <a:off x="2857500" y="581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83329</xdr:rowOff>
    </xdr:from>
    <xdr:ext cx="469744" cy="259045"/>
    <xdr:sp macro="" textlink="">
      <xdr:nvSpPr>
        <xdr:cNvPr id="85" name="テキスト ボックス 84"/>
        <xdr:cNvSpPr txBox="1"/>
      </xdr:nvSpPr>
      <xdr:spPr>
        <a:xfrm>
          <a:off x="2673428" y="591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75946</xdr:rowOff>
    </xdr:from>
    <xdr:to>
      <xdr:col>10</xdr:col>
      <xdr:colOff>165100</xdr:colOff>
      <xdr:row>34</xdr:row>
      <xdr:rowOff>6096</xdr:rowOff>
    </xdr:to>
    <xdr:sp macro="" textlink="">
      <xdr:nvSpPr>
        <xdr:cNvPr id="86" name="楕円 85"/>
        <xdr:cNvSpPr/>
      </xdr:nvSpPr>
      <xdr:spPr>
        <a:xfrm>
          <a:off x="1968500" y="573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22623</xdr:rowOff>
    </xdr:from>
    <xdr:ext cx="469744" cy="259045"/>
    <xdr:sp macro="" textlink="">
      <xdr:nvSpPr>
        <xdr:cNvPr id="87" name="テキスト ボックス 86"/>
        <xdr:cNvSpPr txBox="1"/>
      </xdr:nvSpPr>
      <xdr:spPr>
        <a:xfrm>
          <a:off x="1784428" y="5509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44704</xdr:rowOff>
    </xdr:from>
    <xdr:to>
      <xdr:col>6</xdr:col>
      <xdr:colOff>38100</xdr:colOff>
      <xdr:row>33</xdr:row>
      <xdr:rowOff>146304</xdr:rowOff>
    </xdr:to>
    <xdr:sp macro="" textlink="">
      <xdr:nvSpPr>
        <xdr:cNvPr id="88" name="楕円 87"/>
        <xdr:cNvSpPr/>
      </xdr:nvSpPr>
      <xdr:spPr>
        <a:xfrm>
          <a:off x="1079500" y="570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162831</xdr:rowOff>
    </xdr:from>
    <xdr:ext cx="469744" cy="259045"/>
    <xdr:sp macro="" textlink="">
      <xdr:nvSpPr>
        <xdr:cNvPr id="89" name="テキスト ボックス 88"/>
        <xdr:cNvSpPr txBox="1"/>
      </xdr:nvSpPr>
      <xdr:spPr>
        <a:xfrm>
          <a:off x="895428" y="5477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154496</xdr:rowOff>
    </xdr:from>
    <xdr:to>
      <xdr:col>24</xdr:col>
      <xdr:colOff>62865</xdr:colOff>
      <xdr:row>57</xdr:row>
      <xdr:rowOff>135242</xdr:rowOff>
    </xdr:to>
    <xdr:cxnSp macro="">
      <xdr:nvCxnSpPr>
        <xdr:cNvPr id="113" name="直線コネクタ 112"/>
        <xdr:cNvCxnSpPr/>
      </xdr:nvCxnSpPr>
      <xdr:spPr>
        <a:xfrm flipV="1">
          <a:off x="4633595" y="9755696"/>
          <a:ext cx="1270" cy="152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156625</xdr:rowOff>
    </xdr:from>
    <xdr:ext cx="599010" cy="259045"/>
    <xdr:sp macro="" textlink="">
      <xdr:nvSpPr>
        <xdr:cNvPr id="114" name="総務費最小値テキスト"/>
        <xdr:cNvSpPr txBox="1"/>
      </xdr:nvSpPr>
      <xdr:spPr>
        <a:xfrm>
          <a:off x="4686300" y="9929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135242</xdr:rowOff>
    </xdr:from>
    <xdr:to>
      <xdr:col>24</xdr:col>
      <xdr:colOff>152400</xdr:colOff>
      <xdr:row>57</xdr:row>
      <xdr:rowOff>135242</xdr:rowOff>
    </xdr:to>
    <xdr:cxnSp macro="">
      <xdr:nvCxnSpPr>
        <xdr:cNvPr id="115" name="直線コネクタ 114"/>
        <xdr:cNvCxnSpPr/>
      </xdr:nvCxnSpPr>
      <xdr:spPr>
        <a:xfrm>
          <a:off x="4546600" y="9907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101173</xdr:rowOff>
    </xdr:from>
    <xdr:ext cx="599010" cy="259045"/>
    <xdr:sp macro="" textlink="">
      <xdr:nvSpPr>
        <xdr:cNvPr id="116" name="総務費最大値テキスト"/>
        <xdr:cNvSpPr txBox="1"/>
      </xdr:nvSpPr>
      <xdr:spPr>
        <a:xfrm>
          <a:off x="4686300" y="9530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212,233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56</xdr:row>
      <xdr:rowOff>154496</xdr:rowOff>
    </xdr:from>
    <xdr:to>
      <xdr:col>24</xdr:col>
      <xdr:colOff>152400</xdr:colOff>
      <xdr:row>56</xdr:row>
      <xdr:rowOff>154496</xdr:rowOff>
    </xdr:to>
    <xdr:cxnSp macro="">
      <xdr:nvCxnSpPr>
        <xdr:cNvPr id="117" name="直線コネクタ 116"/>
        <xdr:cNvCxnSpPr/>
      </xdr:nvCxnSpPr>
      <xdr:spPr>
        <a:xfrm>
          <a:off x="4546600" y="9755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102873</xdr:rowOff>
    </xdr:from>
    <xdr:to>
      <xdr:col>24</xdr:col>
      <xdr:colOff>63500</xdr:colOff>
      <xdr:row>56</xdr:row>
      <xdr:rowOff>154496</xdr:rowOff>
    </xdr:to>
    <xdr:cxnSp macro="">
      <xdr:nvCxnSpPr>
        <xdr:cNvPr id="118" name="直線コネクタ 117"/>
        <xdr:cNvCxnSpPr/>
      </xdr:nvCxnSpPr>
      <xdr:spPr>
        <a:xfrm>
          <a:off x="3797300" y="9189723"/>
          <a:ext cx="838200" cy="565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29625</xdr:rowOff>
    </xdr:from>
    <xdr:ext cx="599010" cy="259045"/>
    <xdr:sp macro="" textlink="">
      <xdr:nvSpPr>
        <xdr:cNvPr id="119" name="総務費平均値テキスト"/>
        <xdr:cNvSpPr txBox="1"/>
      </xdr:nvSpPr>
      <xdr:spPr>
        <a:xfrm>
          <a:off x="4686300" y="98022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51198</xdr:rowOff>
    </xdr:from>
    <xdr:to>
      <xdr:col>24</xdr:col>
      <xdr:colOff>114300</xdr:colOff>
      <xdr:row>57</xdr:row>
      <xdr:rowOff>152798</xdr:rowOff>
    </xdr:to>
    <xdr:sp macro="" textlink="">
      <xdr:nvSpPr>
        <xdr:cNvPr id="120" name="フローチャート: 判断 119"/>
        <xdr:cNvSpPr/>
      </xdr:nvSpPr>
      <xdr:spPr>
        <a:xfrm>
          <a:off x="4584700" y="982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70589</xdr:rowOff>
    </xdr:from>
    <xdr:to>
      <xdr:col>19</xdr:col>
      <xdr:colOff>177800</xdr:colOff>
      <xdr:row>53</xdr:row>
      <xdr:rowOff>102873</xdr:rowOff>
    </xdr:to>
    <xdr:cxnSp macro="">
      <xdr:nvCxnSpPr>
        <xdr:cNvPr id="121" name="直線コネクタ 120"/>
        <xdr:cNvCxnSpPr/>
      </xdr:nvCxnSpPr>
      <xdr:spPr>
        <a:xfrm>
          <a:off x="2908300" y="8643089"/>
          <a:ext cx="889000" cy="546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66067</xdr:rowOff>
    </xdr:from>
    <xdr:to>
      <xdr:col>20</xdr:col>
      <xdr:colOff>38100</xdr:colOff>
      <xdr:row>58</xdr:row>
      <xdr:rowOff>167667</xdr:rowOff>
    </xdr:to>
    <xdr:sp macro="" textlink="">
      <xdr:nvSpPr>
        <xdr:cNvPr id="122" name="フローチャート: 判断 121"/>
        <xdr:cNvSpPr/>
      </xdr:nvSpPr>
      <xdr:spPr>
        <a:xfrm>
          <a:off x="3746500" y="1001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158794</xdr:rowOff>
    </xdr:from>
    <xdr:ext cx="534377" cy="259045"/>
    <xdr:sp macro="" textlink="">
      <xdr:nvSpPr>
        <xdr:cNvPr id="123" name="テキスト ボックス 122"/>
        <xdr:cNvSpPr txBox="1"/>
      </xdr:nvSpPr>
      <xdr:spPr>
        <a:xfrm>
          <a:off x="3530111" y="10102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70589</xdr:rowOff>
    </xdr:from>
    <xdr:to>
      <xdr:col>15</xdr:col>
      <xdr:colOff>50800</xdr:colOff>
      <xdr:row>55</xdr:row>
      <xdr:rowOff>138664</xdr:rowOff>
    </xdr:to>
    <xdr:cxnSp macro="">
      <xdr:nvCxnSpPr>
        <xdr:cNvPr id="124" name="直線コネクタ 123"/>
        <xdr:cNvCxnSpPr/>
      </xdr:nvCxnSpPr>
      <xdr:spPr>
        <a:xfrm flipV="1">
          <a:off x="2019300" y="8643089"/>
          <a:ext cx="889000" cy="925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58782</xdr:rowOff>
    </xdr:from>
    <xdr:to>
      <xdr:col>15</xdr:col>
      <xdr:colOff>101600</xdr:colOff>
      <xdr:row>58</xdr:row>
      <xdr:rowOff>160382</xdr:rowOff>
    </xdr:to>
    <xdr:sp macro="" textlink="">
      <xdr:nvSpPr>
        <xdr:cNvPr id="125" name="フローチャート: 判断 124"/>
        <xdr:cNvSpPr/>
      </xdr:nvSpPr>
      <xdr:spPr>
        <a:xfrm>
          <a:off x="2857500" y="1000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151509</xdr:rowOff>
    </xdr:from>
    <xdr:ext cx="534377" cy="259045"/>
    <xdr:sp macro="" textlink="">
      <xdr:nvSpPr>
        <xdr:cNvPr id="126" name="テキスト ボックス 125"/>
        <xdr:cNvSpPr txBox="1"/>
      </xdr:nvSpPr>
      <xdr:spPr>
        <a:xfrm>
          <a:off x="2641111" y="1009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138664</xdr:rowOff>
    </xdr:from>
    <xdr:to>
      <xdr:col>10</xdr:col>
      <xdr:colOff>114300</xdr:colOff>
      <xdr:row>58</xdr:row>
      <xdr:rowOff>16315</xdr:rowOff>
    </xdr:to>
    <xdr:cxnSp macro="">
      <xdr:nvCxnSpPr>
        <xdr:cNvPr id="127" name="直線コネクタ 126"/>
        <xdr:cNvCxnSpPr/>
      </xdr:nvCxnSpPr>
      <xdr:spPr>
        <a:xfrm flipV="1">
          <a:off x="1130300" y="9568414"/>
          <a:ext cx="889000" cy="39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74782</xdr:rowOff>
    </xdr:from>
    <xdr:to>
      <xdr:col>10</xdr:col>
      <xdr:colOff>165100</xdr:colOff>
      <xdr:row>59</xdr:row>
      <xdr:rowOff>4932</xdr:rowOff>
    </xdr:to>
    <xdr:sp macro="" textlink="">
      <xdr:nvSpPr>
        <xdr:cNvPr id="128" name="フローチャート: 判断 127"/>
        <xdr:cNvSpPr/>
      </xdr:nvSpPr>
      <xdr:spPr>
        <a:xfrm>
          <a:off x="1968500" y="10018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167509</xdr:rowOff>
    </xdr:from>
    <xdr:ext cx="534377" cy="259045"/>
    <xdr:sp macro="" textlink="">
      <xdr:nvSpPr>
        <xdr:cNvPr id="129" name="テキスト ボックス 128"/>
        <xdr:cNvSpPr txBox="1"/>
      </xdr:nvSpPr>
      <xdr:spPr>
        <a:xfrm>
          <a:off x="1752111" y="10111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78960</xdr:rowOff>
    </xdr:from>
    <xdr:to>
      <xdr:col>6</xdr:col>
      <xdr:colOff>38100</xdr:colOff>
      <xdr:row>59</xdr:row>
      <xdr:rowOff>9110</xdr:rowOff>
    </xdr:to>
    <xdr:sp macro="" textlink="">
      <xdr:nvSpPr>
        <xdr:cNvPr id="130" name="フローチャート: 判断 129"/>
        <xdr:cNvSpPr/>
      </xdr:nvSpPr>
      <xdr:spPr>
        <a:xfrm>
          <a:off x="1079500" y="1002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237</xdr:rowOff>
    </xdr:from>
    <xdr:ext cx="534377" cy="259045"/>
    <xdr:sp macro="" textlink="">
      <xdr:nvSpPr>
        <xdr:cNvPr id="131" name="テキスト ボックス 130"/>
        <xdr:cNvSpPr txBox="1"/>
      </xdr:nvSpPr>
      <xdr:spPr>
        <a:xfrm>
          <a:off x="863111" y="1011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103696</xdr:rowOff>
    </xdr:from>
    <xdr:to>
      <xdr:col>24</xdr:col>
      <xdr:colOff>114300</xdr:colOff>
      <xdr:row>57</xdr:row>
      <xdr:rowOff>33846</xdr:rowOff>
    </xdr:to>
    <xdr:sp macro="" textlink="">
      <xdr:nvSpPr>
        <xdr:cNvPr id="137" name="楕円 136"/>
        <xdr:cNvSpPr/>
      </xdr:nvSpPr>
      <xdr:spPr>
        <a:xfrm>
          <a:off x="4584700" y="970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56723</xdr:rowOff>
    </xdr:from>
    <xdr:ext cx="599010" cy="259045"/>
    <xdr:sp macro="" textlink="">
      <xdr:nvSpPr>
        <xdr:cNvPr id="138" name="総務費該当値テキスト"/>
        <xdr:cNvSpPr txBox="1"/>
      </xdr:nvSpPr>
      <xdr:spPr>
        <a:xfrm>
          <a:off x="4686300" y="9657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52073</xdr:rowOff>
    </xdr:from>
    <xdr:to>
      <xdr:col>20</xdr:col>
      <xdr:colOff>38100</xdr:colOff>
      <xdr:row>53</xdr:row>
      <xdr:rowOff>153673</xdr:rowOff>
    </xdr:to>
    <xdr:sp macro="" textlink="">
      <xdr:nvSpPr>
        <xdr:cNvPr id="139" name="楕円 138"/>
        <xdr:cNvSpPr/>
      </xdr:nvSpPr>
      <xdr:spPr>
        <a:xfrm>
          <a:off x="3746500" y="913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170200</xdr:rowOff>
    </xdr:from>
    <xdr:ext cx="599010" cy="259045"/>
    <xdr:sp macro="" textlink="">
      <xdr:nvSpPr>
        <xdr:cNvPr id="140" name="テキスト ボックス 139"/>
        <xdr:cNvSpPr txBox="1"/>
      </xdr:nvSpPr>
      <xdr:spPr>
        <a:xfrm>
          <a:off x="3497795" y="8914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19789</xdr:rowOff>
    </xdr:from>
    <xdr:to>
      <xdr:col>15</xdr:col>
      <xdr:colOff>101600</xdr:colOff>
      <xdr:row>50</xdr:row>
      <xdr:rowOff>121389</xdr:rowOff>
    </xdr:to>
    <xdr:sp macro="" textlink="">
      <xdr:nvSpPr>
        <xdr:cNvPr id="141" name="楕円 140"/>
        <xdr:cNvSpPr/>
      </xdr:nvSpPr>
      <xdr:spPr>
        <a:xfrm>
          <a:off x="2857500" y="859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48</xdr:row>
      <xdr:rowOff>137916</xdr:rowOff>
    </xdr:from>
    <xdr:ext cx="599010" cy="259045"/>
    <xdr:sp macro="" textlink="">
      <xdr:nvSpPr>
        <xdr:cNvPr id="142" name="テキスト ボックス 141"/>
        <xdr:cNvSpPr txBox="1"/>
      </xdr:nvSpPr>
      <xdr:spPr>
        <a:xfrm>
          <a:off x="2608795" y="8367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87864</xdr:rowOff>
    </xdr:from>
    <xdr:to>
      <xdr:col>10</xdr:col>
      <xdr:colOff>165100</xdr:colOff>
      <xdr:row>56</xdr:row>
      <xdr:rowOff>18014</xdr:rowOff>
    </xdr:to>
    <xdr:sp macro="" textlink="">
      <xdr:nvSpPr>
        <xdr:cNvPr id="143" name="楕円 142"/>
        <xdr:cNvSpPr/>
      </xdr:nvSpPr>
      <xdr:spPr>
        <a:xfrm>
          <a:off x="1968500" y="951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34541</xdr:rowOff>
    </xdr:from>
    <xdr:ext cx="599010" cy="259045"/>
    <xdr:sp macro="" textlink="">
      <xdr:nvSpPr>
        <xdr:cNvPr id="144" name="テキスト ボックス 143"/>
        <xdr:cNvSpPr txBox="1"/>
      </xdr:nvSpPr>
      <xdr:spPr>
        <a:xfrm>
          <a:off x="1719795" y="9292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136965</xdr:rowOff>
    </xdr:from>
    <xdr:to>
      <xdr:col>6</xdr:col>
      <xdr:colOff>38100</xdr:colOff>
      <xdr:row>58</xdr:row>
      <xdr:rowOff>67115</xdr:rowOff>
    </xdr:to>
    <xdr:sp macro="" textlink="">
      <xdr:nvSpPr>
        <xdr:cNvPr id="145" name="楕円 144"/>
        <xdr:cNvSpPr/>
      </xdr:nvSpPr>
      <xdr:spPr>
        <a:xfrm>
          <a:off x="1079500" y="990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83642</xdr:rowOff>
    </xdr:from>
    <xdr:ext cx="599010" cy="259045"/>
    <xdr:sp macro="" textlink="">
      <xdr:nvSpPr>
        <xdr:cNvPr id="146" name="テキスト ボックス 145"/>
        <xdr:cNvSpPr txBox="1"/>
      </xdr:nvSpPr>
      <xdr:spPr>
        <a:xfrm>
          <a:off x="830795" y="9684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32474</xdr:rowOff>
    </xdr:from>
    <xdr:to>
      <xdr:col>24</xdr:col>
      <xdr:colOff>62865</xdr:colOff>
      <xdr:row>79</xdr:row>
      <xdr:rowOff>98882</xdr:rowOff>
    </xdr:to>
    <xdr:cxnSp macro="">
      <xdr:nvCxnSpPr>
        <xdr:cNvPr id="171" name="直線コネクタ 170"/>
        <xdr:cNvCxnSpPr/>
      </xdr:nvCxnSpPr>
      <xdr:spPr>
        <a:xfrm flipV="1">
          <a:off x="4633595" y="12033974"/>
          <a:ext cx="1270" cy="1609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102709</xdr:rowOff>
    </xdr:from>
    <xdr:ext cx="599010" cy="259045"/>
    <xdr:sp macro="" textlink="">
      <xdr:nvSpPr>
        <xdr:cNvPr id="172" name="民生費最小値テキスト"/>
        <xdr:cNvSpPr txBox="1"/>
      </xdr:nvSpPr>
      <xdr:spPr>
        <a:xfrm>
          <a:off x="4686300" y="13647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98882</xdr:rowOff>
    </xdr:from>
    <xdr:to>
      <xdr:col>24</xdr:col>
      <xdr:colOff>152400</xdr:colOff>
      <xdr:row>79</xdr:row>
      <xdr:rowOff>98882</xdr:rowOff>
    </xdr:to>
    <xdr:cxnSp macro="">
      <xdr:nvCxnSpPr>
        <xdr:cNvPr id="173" name="直線コネクタ 172"/>
        <xdr:cNvCxnSpPr/>
      </xdr:nvCxnSpPr>
      <xdr:spPr>
        <a:xfrm>
          <a:off x="4546600" y="1364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150601</xdr:rowOff>
    </xdr:from>
    <xdr:ext cx="599010" cy="259045"/>
    <xdr:sp macro="" textlink="">
      <xdr:nvSpPr>
        <xdr:cNvPr id="174" name="民生費最大値テキスト"/>
        <xdr:cNvSpPr txBox="1"/>
      </xdr:nvSpPr>
      <xdr:spPr>
        <a:xfrm>
          <a:off x="4686300" y="11809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242,443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32474</xdr:rowOff>
    </xdr:from>
    <xdr:to>
      <xdr:col>24</xdr:col>
      <xdr:colOff>152400</xdr:colOff>
      <xdr:row>70</xdr:row>
      <xdr:rowOff>32474</xdr:rowOff>
    </xdr:to>
    <xdr:cxnSp macro="">
      <xdr:nvCxnSpPr>
        <xdr:cNvPr id="175" name="直線コネクタ 174"/>
        <xdr:cNvCxnSpPr/>
      </xdr:nvCxnSpPr>
      <xdr:spPr>
        <a:xfrm>
          <a:off x="4546600" y="12033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96253</xdr:rowOff>
    </xdr:from>
    <xdr:to>
      <xdr:col>24</xdr:col>
      <xdr:colOff>63500</xdr:colOff>
      <xdr:row>75</xdr:row>
      <xdr:rowOff>79959</xdr:rowOff>
    </xdr:to>
    <xdr:cxnSp macro="">
      <xdr:nvCxnSpPr>
        <xdr:cNvPr id="176" name="直線コネクタ 175"/>
        <xdr:cNvCxnSpPr/>
      </xdr:nvCxnSpPr>
      <xdr:spPr>
        <a:xfrm flipV="1">
          <a:off x="3797300" y="12783553"/>
          <a:ext cx="838200" cy="15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45686</xdr:rowOff>
    </xdr:from>
    <xdr:ext cx="599010" cy="259045"/>
    <xdr:sp macro="" textlink="">
      <xdr:nvSpPr>
        <xdr:cNvPr id="177" name="民生費平均値テキスト"/>
        <xdr:cNvSpPr txBox="1"/>
      </xdr:nvSpPr>
      <xdr:spPr>
        <a:xfrm>
          <a:off x="4686300" y="129044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67259</xdr:rowOff>
    </xdr:from>
    <xdr:to>
      <xdr:col>24</xdr:col>
      <xdr:colOff>114300</xdr:colOff>
      <xdr:row>75</xdr:row>
      <xdr:rowOff>168859</xdr:rowOff>
    </xdr:to>
    <xdr:sp macro="" textlink="">
      <xdr:nvSpPr>
        <xdr:cNvPr id="178" name="フローチャート: 判断 177"/>
        <xdr:cNvSpPr/>
      </xdr:nvSpPr>
      <xdr:spPr>
        <a:xfrm>
          <a:off x="4584700" y="1292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79858</xdr:rowOff>
    </xdr:from>
    <xdr:to>
      <xdr:col>19</xdr:col>
      <xdr:colOff>177800</xdr:colOff>
      <xdr:row>75</xdr:row>
      <xdr:rowOff>79959</xdr:rowOff>
    </xdr:to>
    <xdr:cxnSp macro="">
      <xdr:nvCxnSpPr>
        <xdr:cNvPr id="179" name="直線コネクタ 178"/>
        <xdr:cNvCxnSpPr/>
      </xdr:nvCxnSpPr>
      <xdr:spPr>
        <a:xfrm>
          <a:off x="2908300" y="12767158"/>
          <a:ext cx="889000" cy="171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93510</xdr:rowOff>
    </xdr:from>
    <xdr:to>
      <xdr:col>20</xdr:col>
      <xdr:colOff>38100</xdr:colOff>
      <xdr:row>76</xdr:row>
      <xdr:rowOff>23661</xdr:rowOff>
    </xdr:to>
    <xdr:sp macro="" textlink="">
      <xdr:nvSpPr>
        <xdr:cNvPr id="180" name="フローチャート: 判断 179"/>
        <xdr:cNvSpPr/>
      </xdr:nvSpPr>
      <xdr:spPr>
        <a:xfrm>
          <a:off x="3746500" y="129522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14788</xdr:rowOff>
    </xdr:from>
    <xdr:ext cx="599010" cy="259045"/>
    <xdr:sp macro="" textlink="">
      <xdr:nvSpPr>
        <xdr:cNvPr id="181" name="テキスト ボックス 180"/>
        <xdr:cNvSpPr txBox="1"/>
      </xdr:nvSpPr>
      <xdr:spPr>
        <a:xfrm>
          <a:off x="3497795" y="13044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79858</xdr:rowOff>
    </xdr:from>
    <xdr:to>
      <xdr:col>15</xdr:col>
      <xdr:colOff>50800</xdr:colOff>
      <xdr:row>75</xdr:row>
      <xdr:rowOff>144208</xdr:rowOff>
    </xdr:to>
    <xdr:cxnSp macro="">
      <xdr:nvCxnSpPr>
        <xdr:cNvPr id="182" name="直線コネクタ 181"/>
        <xdr:cNvCxnSpPr/>
      </xdr:nvCxnSpPr>
      <xdr:spPr>
        <a:xfrm flipV="1">
          <a:off x="2019300" y="12767158"/>
          <a:ext cx="889000" cy="23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10770</xdr:rowOff>
    </xdr:from>
    <xdr:to>
      <xdr:col>15</xdr:col>
      <xdr:colOff>101600</xdr:colOff>
      <xdr:row>76</xdr:row>
      <xdr:rowOff>112370</xdr:rowOff>
    </xdr:to>
    <xdr:sp macro="" textlink="">
      <xdr:nvSpPr>
        <xdr:cNvPr id="183" name="フローチャート: 判断 182"/>
        <xdr:cNvSpPr/>
      </xdr:nvSpPr>
      <xdr:spPr>
        <a:xfrm>
          <a:off x="2857500" y="1304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103497</xdr:rowOff>
    </xdr:from>
    <xdr:ext cx="599010" cy="259045"/>
    <xdr:sp macro="" textlink="">
      <xdr:nvSpPr>
        <xdr:cNvPr id="184" name="テキスト ボックス 183"/>
        <xdr:cNvSpPr txBox="1"/>
      </xdr:nvSpPr>
      <xdr:spPr>
        <a:xfrm>
          <a:off x="2608795" y="13133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144208</xdr:rowOff>
    </xdr:from>
    <xdr:to>
      <xdr:col>10</xdr:col>
      <xdr:colOff>114300</xdr:colOff>
      <xdr:row>76</xdr:row>
      <xdr:rowOff>26099</xdr:rowOff>
    </xdr:to>
    <xdr:cxnSp macro="">
      <xdr:nvCxnSpPr>
        <xdr:cNvPr id="185" name="直線コネクタ 184"/>
        <xdr:cNvCxnSpPr/>
      </xdr:nvCxnSpPr>
      <xdr:spPr>
        <a:xfrm flipV="1">
          <a:off x="1130300" y="13002958"/>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14084</xdr:rowOff>
    </xdr:from>
    <xdr:to>
      <xdr:col>10</xdr:col>
      <xdr:colOff>165100</xdr:colOff>
      <xdr:row>76</xdr:row>
      <xdr:rowOff>115684</xdr:rowOff>
    </xdr:to>
    <xdr:sp macro="" textlink="">
      <xdr:nvSpPr>
        <xdr:cNvPr id="186" name="フローチャート: 判断 185"/>
        <xdr:cNvSpPr/>
      </xdr:nvSpPr>
      <xdr:spPr>
        <a:xfrm>
          <a:off x="1968500" y="13044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106811</xdr:rowOff>
    </xdr:from>
    <xdr:ext cx="599010" cy="259045"/>
    <xdr:sp macro="" textlink="">
      <xdr:nvSpPr>
        <xdr:cNvPr id="187" name="テキスト ボックス 186"/>
        <xdr:cNvSpPr txBox="1"/>
      </xdr:nvSpPr>
      <xdr:spPr>
        <a:xfrm>
          <a:off x="1719795" y="13137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60350</xdr:rowOff>
    </xdr:from>
    <xdr:to>
      <xdr:col>6</xdr:col>
      <xdr:colOff>38100</xdr:colOff>
      <xdr:row>76</xdr:row>
      <xdr:rowOff>161950</xdr:rowOff>
    </xdr:to>
    <xdr:sp macro="" textlink="">
      <xdr:nvSpPr>
        <xdr:cNvPr id="188" name="フローチャート: 判断 187"/>
        <xdr:cNvSpPr/>
      </xdr:nvSpPr>
      <xdr:spPr>
        <a:xfrm>
          <a:off x="1079500" y="1309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153077</xdr:rowOff>
    </xdr:from>
    <xdr:ext cx="599010" cy="259045"/>
    <xdr:sp macro="" textlink="">
      <xdr:nvSpPr>
        <xdr:cNvPr id="189" name="テキスト ボックス 188"/>
        <xdr:cNvSpPr txBox="1"/>
      </xdr:nvSpPr>
      <xdr:spPr>
        <a:xfrm>
          <a:off x="830795" y="13183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45453</xdr:rowOff>
    </xdr:from>
    <xdr:to>
      <xdr:col>24</xdr:col>
      <xdr:colOff>114300</xdr:colOff>
      <xdr:row>74</xdr:row>
      <xdr:rowOff>147053</xdr:rowOff>
    </xdr:to>
    <xdr:sp macro="" textlink="">
      <xdr:nvSpPr>
        <xdr:cNvPr id="195" name="楕円 194"/>
        <xdr:cNvSpPr/>
      </xdr:nvSpPr>
      <xdr:spPr>
        <a:xfrm>
          <a:off x="4584700" y="12732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68330</xdr:rowOff>
    </xdr:from>
    <xdr:ext cx="599010" cy="259045"/>
    <xdr:sp macro="" textlink="">
      <xdr:nvSpPr>
        <xdr:cNvPr id="196" name="民生費該当値テキスト"/>
        <xdr:cNvSpPr txBox="1"/>
      </xdr:nvSpPr>
      <xdr:spPr>
        <a:xfrm>
          <a:off x="4686300" y="12584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29159</xdr:rowOff>
    </xdr:from>
    <xdr:to>
      <xdr:col>20</xdr:col>
      <xdr:colOff>38100</xdr:colOff>
      <xdr:row>75</xdr:row>
      <xdr:rowOff>130759</xdr:rowOff>
    </xdr:to>
    <xdr:sp macro="" textlink="">
      <xdr:nvSpPr>
        <xdr:cNvPr id="197" name="楕円 196"/>
        <xdr:cNvSpPr/>
      </xdr:nvSpPr>
      <xdr:spPr>
        <a:xfrm>
          <a:off x="3746500" y="12887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147286</xdr:rowOff>
    </xdr:from>
    <xdr:ext cx="599010" cy="259045"/>
    <xdr:sp macro="" textlink="">
      <xdr:nvSpPr>
        <xdr:cNvPr id="198" name="テキスト ボックス 197"/>
        <xdr:cNvSpPr txBox="1"/>
      </xdr:nvSpPr>
      <xdr:spPr>
        <a:xfrm>
          <a:off x="3497795" y="12663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29058</xdr:rowOff>
    </xdr:from>
    <xdr:to>
      <xdr:col>15</xdr:col>
      <xdr:colOff>101600</xdr:colOff>
      <xdr:row>74</xdr:row>
      <xdr:rowOff>130658</xdr:rowOff>
    </xdr:to>
    <xdr:sp macro="" textlink="">
      <xdr:nvSpPr>
        <xdr:cNvPr id="199" name="楕円 198"/>
        <xdr:cNvSpPr/>
      </xdr:nvSpPr>
      <xdr:spPr>
        <a:xfrm>
          <a:off x="2857500" y="12716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147185</xdr:rowOff>
    </xdr:from>
    <xdr:ext cx="599010" cy="259045"/>
    <xdr:sp macro="" textlink="">
      <xdr:nvSpPr>
        <xdr:cNvPr id="200" name="テキスト ボックス 199"/>
        <xdr:cNvSpPr txBox="1"/>
      </xdr:nvSpPr>
      <xdr:spPr>
        <a:xfrm>
          <a:off x="2608795" y="12491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93408</xdr:rowOff>
    </xdr:from>
    <xdr:to>
      <xdr:col>10</xdr:col>
      <xdr:colOff>165100</xdr:colOff>
      <xdr:row>76</xdr:row>
      <xdr:rowOff>23558</xdr:rowOff>
    </xdr:to>
    <xdr:sp macro="" textlink="">
      <xdr:nvSpPr>
        <xdr:cNvPr id="201" name="楕円 200"/>
        <xdr:cNvSpPr/>
      </xdr:nvSpPr>
      <xdr:spPr>
        <a:xfrm>
          <a:off x="1968500" y="1295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40085</xdr:rowOff>
    </xdr:from>
    <xdr:ext cx="599010" cy="259045"/>
    <xdr:sp macro="" textlink="">
      <xdr:nvSpPr>
        <xdr:cNvPr id="202" name="テキスト ボックス 201"/>
        <xdr:cNvSpPr txBox="1"/>
      </xdr:nvSpPr>
      <xdr:spPr>
        <a:xfrm>
          <a:off x="1719795" y="12727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146749</xdr:rowOff>
    </xdr:from>
    <xdr:to>
      <xdr:col>6</xdr:col>
      <xdr:colOff>38100</xdr:colOff>
      <xdr:row>76</xdr:row>
      <xdr:rowOff>76899</xdr:rowOff>
    </xdr:to>
    <xdr:sp macro="" textlink="">
      <xdr:nvSpPr>
        <xdr:cNvPr id="203" name="楕円 202"/>
        <xdr:cNvSpPr/>
      </xdr:nvSpPr>
      <xdr:spPr>
        <a:xfrm>
          <a:off x="1079500" y="1300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93425</xdr:rowOff>
    </xdr:from>
    <xdr:ext cx="599010" cy="259045"/>
    <xdr:sp macro="" textlink="">
      <xdr:nvSpPr>
        <xdr:cNvPr id="204" name="テキスト ボックス 203"/>
        <xdr:cNvSpPr txBox="1"/>
      </xdr:nvSpPr>
      <xdr:spPr>
        <a:xfrm>
          <a:off x="830795" y="12780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20965</xdr:rowOff>
    </xdr:from>
    <xdr:to>
      <xdr:col>24</xdr:col>
      <xdr:colOff>62865</xdr:colOff>
      <xdr:row>98</xdr:row>
      <xdr:rowOff>162674</xdr:rowOff>
    </xdr:to>
    <xdr:cxnSp macro="">
      <xdr:nvCxnSpPr>
        <xdr:cNvPr id="227" name="直線コネクタ 226"/>
        <xdr:cNvCxnSpPr/>
      </xdr:nvCxnSpPr>
      <xdr:spPr>
        <a:xfrm flipV="1">
          <a:off x="4633595" y="15622915"/>
          <a:ext cx="1270" cy="1341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166501</xdr:rowOff>
    </xdr:from>
    <xdr:ext cx="534377" cy="259045"/>
    <xdr:sp macro="" textlink="">
      <xdr:nvSpPr>
        <xdr:cNvPr id="228" name="衛生費最小値テキスト"/>
        <xdr:cNvSpPr txBox="1"/>
      </xdr:nvSpPr>
      <xdr:spPr>
        <a:xfrm>
          <a:off x="4686300" y="1696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162674</xdr:rowOff>
    </xdr:from>
    <xdr:to>
      <xdr:col>24</xdr:col>
      <xdr:colOff>152400</xdr:colOff>
      <xdr:row>98</xdr:row>
      <xdr:rowOff>162674</xdr:rowOff>
    </xdr:to>
    <xdr:cxnSp macro="">
      <xdr:nvCxnSpPr>
        <xdr:cNvPr id="229" name="直線コネクタ 228"/>
        <xdr:cNvCxnSpPr/>
      </xdr:nvCxnSpPr>
      <xdr:spPr>
        <a:xfrm>
          <a:off x="4546600" y="16964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139092</xdr:rowOff>
    </xdr:from>
    <xdr:ext cx="534377" cy="259045"/>
    <xdr:sp macro="" textlink="">
      <xdr:nvSpPr>
        <xdr:cNvPr id="230" name="衛生費最大値テキスト"/>
        <xdr:cNvSpPr txBox="1"/>
      </xdr:nvSpPr>
      <xdr:spPr>
        <a:xfrm>
          <a:off x="4686300" y="1539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20965</xdr:rowOff>
    </xdr:from>
    <xdr:to>
      <xdr:col>24</xdr:col>
      <xdr:colOff>152400</xdr:colOff>
      <xdr:row>91</xdr:row>
      <xdr:rowOff>20965</xdr:rowOff>
    </xdr:to>
    <xdr:cxnSp macro="">
      <xdr:nvCxnSpPr>
        <xdr:cNvPr id="231" name="直線コネクタ 230"/>
        <xdr:cNvCxnSpPr/>
      </xdr:nvCxnSpPr>
      <xdr:spPr>
        <a:xfrm>
          <a:off x="4546600" y="15622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20965</xdr:rowOff>
    </xdr:from>
    <xdr:to>
      <xdr:col>24</xdr:col>
      <xdr:colOff>63500</xdr:colOff>
      <xdr:row>93</xdr:row>
      <xdr:rowOff>116656</xdr:rowOff>
    </xdr:to>
    <xdr:cxnSp macro="">
      <xdr:nvCxnSpPr>
        <xdr:cNvPr id="232" name="直線コネクタ 231"/>
        <xdr:cNvCxnSpPr/>
      </xdr:nvCxnSpPr>
      <xdr:spPr>
        <a:xfrm flipV="1">
          <a:off x="3797300" y="15622915"/>
          <a:ext cx="838200" cy="43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98874</xdr:rowOff>
    </xdr:from>
    <xdr:ext cx="534377" cy="259045"/>
    <xdr:sp macro="" textlink="">
      <xdr:nvSpPr>
        <xdr:cNvPr id="233" name="衛生費平均値テキスト"/>
        <xdr:cNvSpPr txBox="1"/>
      </xdr:nvSpPr>
      <xdr:spPr>
        <a:xfrm>
          <a:off x="4686300" y="16558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120447</xdr:rowOff>
    </xdr:from>
    <xdr:to>
      <xdr:col>24</xdr:col>
      <xdr:colOff>114300</xdr:colOff>
      <xdr:row>97</xdr:row>
      <xdr:rowOff>50597</xdr:rowOff>
    </xdr:to>
    <xdr:sp macro="" textlink="">
      <xdr:nvSpPr>
        <xdr:cNvPr id="234" name="フローチャート: 判断 233"/>
        <xdr:cNvSpPr/>
      </xdr:nvSpPr>
      <xdr:spPr>
        <a:xfrm>
          <a:off x="4584700" y="1657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59576</xdr:rowOff>
    </xdr:from>
    <xdr:to>
      <xdr:col>19</xdr:col>
      <xdr:colOff>177800</xdr:colOff>
      <xdr:row>93</xdr:row>
      <xdr:rowOff>116656</xdr:rowOff>
    </xdr:to>
    <xdr:cxnSp macro="">
      <xdr:nvCxnSpPr>
        <xdr:cNvPr id="235" name="直線コネクタ 234"/>
        <xdr:cNvCxnSpPr/>
      </xdr:nvCxnSpPr>
      <xdr:spPr>
        <a:xfrm>
          <a:off x="2908300" y="15832976"/>
          <a:ext cx="889000" cy="228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145112</xdr:rowOff>
    </xdr:from>
    <xdr:to>
      <xdr:col>20</xdr:col>
      <xdr:colOff>38100</xdr:colOff>
      <xdr:row>97</xdr:row>
      <xdr:rowOff>75262</xdr:rowOff>
    </xdr:to>
    <xdr:sp macro="" textlink="">
      <xdr:nvSpPr>
        <xdr:cNvPr id="236" name="フローチャート: 判断 235"/>
        <xdr:cNvSpPr/>
      </xdr:nvSpPr>
      <xdr:spPr>
        <a:xfrm>
          <a:off x="3746500" y="16604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66389</xdr:rowOff>
    </xdr:from>
    <xdr:ext cx="534377" cy="259045"/>
    <xdr:sp macro="" textlink="">
      <xdr:nvSpPr>
        <xdr:cNvPr id="237" name="テキスト ボックス 236"/>
        <xdr:cNvSpPr txBox="1"/>
      </xdr:nvSpPr>
      <xdr:spPr>
        <a:xfrm>
          <a:off x="3530111" y="16697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132316</xdr:rowOff>
    </xdr:from>
    <xdr:to>
      <xdr:col>15</xdr:col>
      <xdr:colOff>50800</xdr:colOff>
      <xdr:row>92</xdr:row>
      <xdr:rowOff>59576</xdr:rowOff>
    </xdr:to>
    <xdr:cxnSp macro="">
      <xdr:nvCxnSpPr>
        <xdr:cNvPr id="238" name="直線コネクタ 237"/>
        <xdr:cNvCxnSpPr/>
      </xdr:nvCxnSpPr>
      <xdr:spPr>
        <a:xfrm>
          <a:off x="2019300" y="15734266"/>
          <a:ext cx="889000" cy="98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80807</xdr:rowOff>
    </xdr:from>
    <xdr:to>
      <xdr:col>15</xdr:col>
      <xdr:colOff>101600</xdr:colOff>
      <xdr:row>97</xdr:row>
      <xdr:rowOff>10957</xdr:rowOff>
    </xdr:to>
    <xdr:sp macro="" textlink="">
      <xdr:nvSpPr>
        <xdr:cNvPr id="239" name="フローチャート: 判断 238"/>
        <xdr:cNvSpPr/>
      </xdr:nvSpPr>
      <xdr:spPr>
        <a:xfrm>
          <a:off x="2857500" y="1654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2084</xdr:rowOff>
    </xdr:from>
    <xdr:ext cx="534377" cy="259045"/>
    <xdr:sp macro="" textlink="">
      <xdr:nvSpPr>
        <xdr:cNvPr id="240" name="テキスト ボックス 239"/>
        <xdr:cNvSpPr txBox="1"/>
      </xdr:nvSpPr>
      <xdr:spPr>
        <a:xfrm>
          <a:off x="2641111" y="1663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132316</xdr:rowOff>
    </xdr:from>
    <xdr:to>
      <xdr:col>10</xdr:col>
      <xdr:colOff>114300</xdr:colOff>
      <xdr:row>95</xdr:row>
      <xdr:rowOff>108725</xdr:rowOff>
    </xdr:to>
    <xdr:cxnSp macro="">
      <xdr:nvCxnSpPr>
        <xdr:cNvPr id="241" name="直線コネクタ 240"/>
        <xdr:cNvCxnSpPr/>
      </xdr:nvCxnSpPr>
      <xdr:spPr>
        <a:xfrm flipV="1">
          <a:off x="1130300" y="15734266"/>
          <a:ext cx="889000" cy="66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131671</xdr:rowOff>
    </xdr:from>
    <xdr:to>
      <xdr:col>10</xdr:col>
      <xdr:colOff>165100</xdr:colOff>
      <xdr:row>97</xdr:row>
      <xdr:rowOff>61821</xdr:rowOff>
    </xdr:to>
    <xdr:sp macro="" textlink="">
      <xdr:nvSpPr>
        <xdr:cNvPr id="242" name="フローチャート: 判断 241"/>
        <xdr:cNvSpPr/>
      </xdr:nvSpPr>
      <xdr:spPr>
        <a:xfrm>
          <a:off x="1968500" y="1659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52948</xdr:rowOff>
    </xdr:from>
    <xdr:ext cx="534377" cy="259045"/>
    <xdr:sp macro="" textlink="">
      <xdr:nvSpPr>
        <xdr:cNvPr id="243" name="テキスト ボックス 242"/>
        <xdr:cNvSpPr txBox="1"/>
      </xdr:nvSpPr>
      <xdr:spPr>
        <a:xfrm>
          <a:off x="1752111" y="1668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138117</xdr:rowOff>
    </xdr:from>
    <xdr:to>
      <xdr:col>6</xdr:col>
      <xdr:colOff>38100</xdr:colOff>
      <xdr:row>97</xdr:row>
      <xdr:rowOff>68267</xdr:rowOff>
    </xdr:to>
    <xdr:sp macro="" textlink="">
      <xdr:nvSpPr>
        <xdr:cNvPr id="244" name="フローチャート: 判断 243"/>
        <xdr:cNvSpPr/>
      </xdr:nvSpPr>
      <xdr:spPr>
        <a:xfrm>
          <a:off x="1079500" y="1659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59394</xdr:rowOff>
    </xdr:from>
    <xdr:ext cx="534377" cy="259045"/>
    <xdr:sp macro="" textlink="">
      <xdr:nvSpPr>
        <xdr:cNvPr id="245" name="テキスト ボックス 244"/>
        <xdr:cNvSpPr txBox="1"/>
      </xdr:nvSpPr>
      <xdr:spPr>
        <a:xfrm>
          <a:off x="863111" y="16690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141615</xdr:rowOff>
    </xdr:from>
    <xdr:to>
      <xdr:col>24</xdr:col>
      <xdr:colOff>114300</xdr:colOff>
      <xdr:row>91</xdr:row>
      <xdr:rowOff>71765</xdr:rowOff>
    </xdr:to>
    <xdr:sp macro="" textlink="">
      <xdr:nvSpPr>
        <xdr:cNvPr id="251" name="楕円 250"/>
        <xdr:cNvSpPr/>
      </xdr:nvSpPr>
      <xdr:spPr>
        <a:xfrm>
          <a:off x="4584700" y="1557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94642</xdr:rowOff>
    </xdr:from>
    <xdr:ext cx="534377" cy="259045"/>
    <xdr:sp macro="" textlink="">
      <xdr:nvSpPr>
        <xdr:cNvPr id="252" name="衛生費該当値テキスト"/>
        <xdr:cNvSpPr txBox="1"/>
      </xdr:nvSpPr>
      <xdr:spPr>
        <a:xfrm>
          <a:off x="4686300" y="15525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65856</xdr:rowOff>
    </xdr:from>
    <xdr:to>
      <xdr:col>20</xdr:col>
      <xdr:colOff>38100</xdr:colOff>
      <xdr:row>93</xdr:row>
      <xdr:rowOff>167456</xdr:rowOff>
    </xdr:to>
    <xdr:sp macro="" textlink="">
      <xdr:nvSpPr>
        <xdr:cNvPr id="253" name="楕円 252"/>
        <xdr:cNvSpPr/>
      </xdr:nvSpPr>
      <xdr:spPr>
        <a:xfrm>
          <a:off x="3746500" y="1601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12533</xdr:rowOff>
    </xdr:from>
    <xdr:ext cx="534377" cy="259045"/>
    <xdr:sp macro="" textlink="">
      <xdr:nvSpPr>
        <xdr:cNvPr id="254" name="テキスト ボックス 253"/>
        <xdr:cNvSpPr txBox="1"/>
      </xdr:nvSpPr>
      <xdr:spPr>
        <a:xfrm>
          <a:off x="3530111" y="1578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8776</xdr:rowOff>
    </xdr:from>
    <xdr:to>
      <xdr:col>15</xdr:col>
      <xdr:colOff>101600</xdr:colOff>
      <xdr:row>92</xdr:row>
      <xdr:rowOff>110376</xdr:rowOff>
    </xdr:to>
    <xdr:sp macro="" textlink="">
      <xdr:nvSpPr>
        <xdr:cNvPr id="255" name="楕円 254"/>
        <xdr:cNvSpPr/>
      </xdr:nvSpPr>
      <xdr:spPr>
        <a:xfrm>
          <a:off x="2857500" y="1578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90</xdr:row>
      <xdr:rowOff>126903</xdr:rowOff>
    </xdr:from>
    <xdr:ext cx="534377" cy="259045"/>
    <xdr:sp macro="" textlink="">
      <xdr:nvSpPr>
        <xdr:cNvPr id="256" name="テキスト ボックス 255"/>
        <xdr:cNvSpPr txBox="1"/>
      </xdr:nvSpPr>
      <xdr:spPr>
        <a:xfrm>
          <a:off x="2641111" y="15557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81516</xdr:rowOff>
    </xdr:from>
    <xdr:to>
      <xdr:col>10</xdr:col>
      <xdr:colOff>165100</xdr:colOff>
      <xdr:row>92</xdr:row>
      <xdr:rowOff>11666</xdr:rowOff>
    </xdr:to>
    <xdr:sp macro="" textlink="">
      <xdr:nvSpPr>
        <xdr:cNvPr id="257" name="楕円 256"/>
        <xdr:cNvSpPr/>
      </xdr:nvSpPr>
      <xdr:spPr>
        <a:xfrm>
          <a:off x="1968500" y="1568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90</xdr:row>
      <xdr:rowOff>28193</xdr:rowOff>
    </xdr:from>
    <xdr:ext cx="534377" cy="259045"/>
    <xdr:sp macro="" textlink="">
      <xdr:nvSpPr>
        <xdr:cNvPr id="258" name="テキスト ボックス 257"/>
        <xdr:cNvSpPr txBox="1"/>
      </xdr:nvSpPr>
      <xdr:spPr>
        <a:xfrm>
          <a:off x="1752111" y="1545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57925</xdr:rowOff>
    </xdr:from>
    <xdr:to>
      <xdr:col>6</xdr:col>
      <xdr:colOff>38100</xdr:colOff>
      <xdr:row>95</xdr:row>
      <xdr:rowOff>159525</xdr:rowOff>
    </xdr:to>
    <xdr:sp macro="" textlink="">
      <xdr:nvSpPr>
        <xdr:cNvPr id="259" name="楕円 258"/>
        <xdr:cNvSpPr/>
      </xdr:nvSpPr>
      <xdr:spPr>
        <a:xfrm>
          <a:off x="1079500" y="1634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4602</xdr:rowOff>
    </xdr:from>
    <xdr:ext cx="534377" cy="259045"/>
    <xdr:sp macro="" textlink="">
      <xdr:nvSpPr>
        <xdr:cNvPr id="260" name="テキスト ボックス 259"/>
        <xdr:cNvSpPr txBox="1"/>
      </xdr:nvSpPr>
      <xdr:spPr>
        <a:xfrm>
          <a:off x="863111" y="16120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24486</xdr:rowOff>
    </xdr:from>
    <xdr:to>
      <xdr:col>54</xdr:col>
      <xdr:colOff>189865</xdr:colOff>
      <xdr:row>38</xdr:row>
      <xdr:rowOff>139700</xdr:rowOff>
    </xdr:to>
    <xdr:cxnSp macro="">
      <xdr:nvCxnSpPr>
        <xdr:cNvPr id="282" name="直線コネクタ 281"/>
        <xdr:cNvCxnSpPr/>
      </xdr:nvCxnSpPr>
      <xdr:spPr>
        <a:xfrm flipV="1">
          <a:off x="10475595" y="5167986"/>
          <a:ext cx="1270" cy="148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142613</xdr:rowOff>
    </xdr:from>
    <xdr:ext cx="469744" cy="259045"/>
    <xdr:sp macro="" textlink="">
      <xdr:nvSpPr>
        <xdr:cNvPr id="285" name="労働費最大値テキスト"/>
        <xdr:cNvSpPr txBox="1"/>
      </xdr:nvSpPr>
      <xdr:spPr>
        <a:xfrm>
          <a:off x="10528300" y="4943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24486</xdr:rowOff>
    </xdr:from>
    <xdr:to>
      <xdr:col>55</xdr:col>
      <xdr:colOff>88900</xdr:colOff>
      <xdr:row>30</xdr:row>
      <xdr:rowOff>24486</xdr:rowOff>
    </xdr:to>
    <xdr:cxnSp macro="">
      <xdr:nvCxnSpPr>
        <xdr:cNvPr id="286" name="直線コネクタ 285"/>
        <xdr:cNvCxnSpPr/>
      </xdr:nvCxnSpPr>
      <xdr:spPr>
        <a:xfrm>
          <a:off x="10388600" y="5167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55118</xdr:rowOff>
    </xdr:from>
    <xdr:to>
      <xdr:col>55</xdr:col>
      <xdr:colOff>0</xdr:colOff>
      <xdr:row>36</xdr:row>
      <xdr:rowOff>153416</xdr:rowOff>
    </xdr:to>
    <xdr:cxnSp macro="">
      <xdr:nvCxnSpPr>
        <xdr:cNvPr id="287" name="直線コネクタ 286"/>
        <xdr:cNvCxnSpPr/>
      </xdr:nvCxnSpPr>
      <xdr:spPr>
        <a:xfrm flipV="1">
          <a:off x="9639300" y="6227318"/>
          <a:ext cx="8382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59097</xdr:rowOff>
    </xdr:from>
    <xdr:ext cx="378565" cy="259045"/>
    <xdr:sp macro="" textlink="">
      <xdr:nvSpPr>
        <xdr:cNvPr id="288" name="労働費平均値テキスト"/>
        <xdr:cNvSpPr txBox="1"/>
      </xdr:nvSpPr>
      <xdr:spPr>
        <a:xfrm>
          <a:off x="10528300" y="62312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80670</xdr:rowOff>
    </xdr:from>
    <xdr:to>
      <xdr:col>55</xdr:col>
      <xdr:colOff>50800</xdr:colOff>
      <xdr:row>37</xdr:row>
      <xdr:rowOff>10820</xdr:rowOff>
    </xdr:to>
    <xdr:sp macro="" textlink="">
      <xdr:nvSpPr>
        <xdr:cNvPr id="289" name="フローチャート: 判断 288"/>
        <xdr:cNvSpPr/>
      </xdr:nvSpPr>
      <xdr:spPr>
        <a:xfrm>
          <a:off x="10426700" y="62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149758</xdr:rowOff>
    </xdr:from>
    <xdr:to>
      <xdr:col>50</xdr:col>
      <xdr:colOff>114300</xdr:colOff>
      <xdr:row>36</xdr:row>
      <xdr:rowOff>153416</xdr:rowOff>
    </xdr:to>
    <xdr:cxnSp macro="">
      <xdr:nvCxnSpPr>
        <xdr:cNvPr id="290" name="直線コネクタ 289"/>
        <xdr:cNvCxnSpPr/>
      </xdr:nvCxnSpPr>
      <xdr:spPr>
        <a:xfrm>
          <a:off x="8750300" y="6321958"/>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62840</xdr:rowOff>
    </xdr:from>
    <xdr:to>
      <xdr:col>50</xdr:col>
      <xdr:colOff>165100</xdr:colOff>
      <xdr:row>36</xdr:row>
      <xdr:rowOff>164440</xdr:rowOff>
    </xdr:to>
    <xdr:sp macro="" textlink="">
      <xdr:nvSpPr>
        <xdr:cNvPr id="291" name="フローチャート: 判断 290"/>
        <xdr:cNvSpPr/>
      </xdr:nvSpPr>
      <xdr:spPr>
        <a:xfrm>
          <a:off x="9588500" y="62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9517</xdr:rowOff>
    </xdr:from>
    <xdr:ext cx="378565" cy="259045"/>
    <xdr:sp macro="" textlink="">
      <xdr:nvSpPr>
        <xdr:cNvPr id="292" name="テキスト ボックス 291"/>
        <xdr:cNvSpPr txBox="1"/>
      </xdr:nvSpPr>
      <xdr:spPr>
        <a:xfrm>
          <a:off x="9450017" y="6010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149301</xdr:rowOff>
    </xdr:from>
    <xdr:to>
      <xdr:col>45</xdr:col>
      <xdr:colOff>177800</xdr:colOff>
      <xdr:row>36</xdr:row>
      <xdr:rowOff>149758</xdr:rowOff>
    </xdr:to>
    <xdr:cxnSp macro="">
      <xdr:nvCxnSpPr>
        <xdr:cNvPr id="293" name="直線コネクタ 292"/>
        <xdr:cNvCxnSpPr/>
      </xdr:nvCxnSpPr>
      <xdr:spPr>
        <a:xfrm>
          <a:off x="7861300" y="6321501"/>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51867</xdr:rowOff>
    </xdr:from>
    <xdr:to>
      <xdr:col>46</xdr:col>
      <xdr:colOff>38100</xdr:colOff>
      <xdr:row>36</xdr:row>
      <xdr:rowOff>153467</xdr:rowOff>
    </xdr:to>
    <xdr:sp macro="" textlink="">
      <xdr:nvSpPr>
        <xdr:cNvPr id="294" name="フローチャート: 判断 293"/>
        <xdr:cNvSpPr/>
      </xdr:nvSpPr>
      <xdr:spPr>
        <a:xfrm>
          <a:off x="8699500" y="6224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169994</xdr:rowOff>
    </xdr:from>
    <xdr:ext cx="378565" cy="259045"/>
    <xdr:sp macro="" textlink="">
      <xdr:nvSpPr>
        <xdr:cNvPr id="295" name="テキスト ボックス 294"/>
        <xdr:cNvSpPr txBox="1"/>
      </xdr:nvSpPr>
      <xdr:spPr>
        <a:xfrm>
          <a:off x="8561017" y="5999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74320</xdr:rowOff>
    </xdr:from>
    <xdr:to>
      <xdr:col>41</xdr:col>
      <xdr:colOff>50800</xdr:colOff>
      <xdr:row>36</xdr:row>
      <xdr:rowOff>149301</xdr:rowOff>
    </xdr:to>
    <xdr:cxnSp macro="">
      <xdr:nvCxnSpPr>
        <xdr:cNvPr id="296" name="直線コネクタ 295"/>
        <xdr:cNvCxnSpPr/>
      </xdr:nvCxnSpPr>
      <xdr:spPr>
        <a:xfrm>
          <a:off x="6972300" y="6246520"/>
          <a:ext cx="889000" cy="74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167996</xdr:rowOff>
    </xdr:from>
    <xdr:to>
      <xdr:col>41</xdr:col>
      <xdr:colOff>101600</xdr:colOff>
      <xdr:row>36</xdr:row>
      <xdr:rowOff>98146</xdr:rowOff>
    </xdr:to>
    <xdr:sp macro="" textlink="">
      <xdr:nvSpPr>
        <xdr:cNvPr id="297" name="フローチャート: 判断 296"/>
        <xdr:cNvSpPr/>
      </xdr:nvSpPr>
      <xdr:spPr>
        <a:xfrm>
          <a:off x="7810500" y="616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114673</xdr:rowOff>
    </xdr:from>
    <xdr:ext cx="378565" cy="259045"/>
    <xdr:sp macro="" textlink="">
      <xdr:nvSpPr>
        <xdr:cNvPr id="298" name="テキスト ボックス 297"/>
        <xdr:cNvSpPr txBox="1"/>
      </xdr:nvSpPr>
      <xdr:spPr>
        <a:xfrm>
          <a:off x="7672017" y="5943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18948</xdr:rowOff>
    </xdr:from>
    <xdr:to>
      <xdr:col>36</xdr:col>
      <xdr:colOff>165100</xdr:colOff>
      <xdr:row>36</xdr:row>
      <xdr:rowOff>120548</xdr:rowOff>
    </xdr:to>
    <xdr:sp macro="" textlink="">
      <xdr:nvSpPr>
        <xdr:cNvPr id="299" name="フローチャート: 判断 298"/>
        <xdr:cNvSpPr/>
      </xdr:nvSpPr>
      <xdr:spPr>
        <a:xfrm>
          <a:off x="6921500" y="6191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137075</xdr:rowOff>
    </xdr:from>
    <xdr:ext cx="378565" cy="259045"/>
    <xdr:sp macro="" textlink="">
      <xdr:nvSpPr>
        <xdr:cNvPr id="300" name="テキスト ボックス 299"/>
        <xdr:cNvSpPr txBox="1"/>
      </xdr:nvSpPr>
      <xdr:spPr>
        <a:xfrm>
          <a:off x="6783017" y="5966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4318</xdr:rowOff>
    </xdr:from>
    <xdr:to>
      <xdr:col>55</xdr:col>
      <xdr:colOff>50800</xdr:colOff>
      <xdr:row>36</xdr:row>
      <xdr:rowOff>105918</xdr:rowOff>
    </xdr:to>
    <xdr:sp macro="" textlink="">
      <xdr:nvSpPr>
        <xdr:cNvPr id="306" name="楕円 305"/>
        <xdr:cNvSpPr/>
      </xdr:nvSpPr>
      <xdr:spPr>
        <a:xfrm>
          <a:off x="10426700" y="617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27195</xdr:rowOff>
    </xdr:from>
    <xdr:ext cx="378565" cy="259045"/>
    <xdr:sp macro="" textlink="">
      <xdr:nvSpPr>
        <xdr:cNvPr id="307" name="労働費該当値テキスト"/>
        <xdr:cNvSpPr txBox="1"/>
      </xdr:nvSpPr>
      <xdr:spPr>
        <a:xfrm>
          <a:off x="10528300" y="6027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102616</xdr:rowOff>
    </xdr:from>
    <xdr:to>
      <xdr:col>50</xdr:col>
      <xdr:colOff>165100</xdr:colOff>
      <xdr:row>37</xdr:row>
      <xdr:rowOff>32766</xdr:rowOff>
    </xdr:to>
    <xdr:sp macro="" textlink="">
      <xdr:nvSpPr>
        <xdr:cNvPr id="308" name="楕円 307"/>
        <xdr:cNvSpPr/>
      </xdr:nvSpPr>
      <xdr:spPr>
        <a:xfrm>
          <a:off x="9588500" y="627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23893</xdr:rowOff>
    </xdr:from>
    <xdr:ext cx="378565" cy="259045"/>
    <xdr:sp macro="" textlink="">
      <xdr:nvSpPr>
        <xdr:cNvPr id="309" name="テキスト ボックス 308"/>
        <xdr:cNvSpPr txBox="1"/>
      </xdr:nvSpPr>
      <xdr:spPr>
        <a:xfrm>
          <a:off x="9450017" y="63675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98958</xdr:rowOff>
    </xdr:from>
    <xdr:to>
      <xdr:col>46</xdr:col>
      <xdr:colOff>38100</xdr:colOff>
      <xdr:row>37</xdr:row>
      <xdr:rowOff>29108</xdr:rowOff>
    </xdr:to>
    <xdr:sp macro="" textlink="">
      <xdr:nvSpPr>
        <xdr:cNvPr id="310" name="楕円 309"/>
        <xdr:cNvSpPr/>
      </xdr:nvSpPr>
      <xdr:spPr>
        <a:xfrm>
          <a:off x="8699500" y="627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20235</xdr:rowOff>
    </xdr:from>
    <xdr:ext cx="378565" cy="259045"/>
    <xdr:sp macro="" textlink="">
      <xdr:nvSpPr>
        <xdr:cNvPr id="311" name="テキスト ボックス 310"/>
        <xdr:cNvSpPr txBox="1"/>
      </xdr:nvSpPr>
      <xdr:spPr>
        <a:xfrm>
          <a:off x="8561017" y="63638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98501</xdr:rowOff>
    </xdr:from>
    <xdr:to>
      <xdr:col>41</xdr:col>
      <xdr:colOff>101600</xdr:colOff>
      <xdr:row>37</xdr:row>
      <xdr:rowOff>28651</xdr:rowOff>
    </xdr:to>
    <xdr:sp macro="" textlink="">
      <xdr:nvSpPr>
        <xdr:cNvPr id="312" name="楕円 311"/>
        <xdr:cNvSpPr/>
      </xdr:nvSpPr>
      <xdr:spPr>
        <a:xfrm>
          <a:off x="7810500" y="6270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19778</xdr:rowOff>
    </xdr:from>
    <xdr:ext cx="378565" cy="259045"/>
    <xdr:sp macro="" textlink="">
      <xdr:nvSpPr>
        <xdr:cNvPr id="313" name="テキスト ボックス 312"/>
        <xdr:cNvSpPr txBox="1"/>
      </xdr:nvSpPr>
      <xdr:spPr>
        <a:xfrm>
          <a:off x="7672017" y="63634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23520</xdr:rowOff>
    </xdr:from>
    <xdr:to>
      <xdr:col>36</xdr:col>
      <xdr:colOff>165100</xdr:colOff>
      <xdr:row>36</xdr:row>
      <xdr:rowOff>125120</xdr:rowOff>
    </xdr:to>
    <xdr:sp macro="" textlink="">
      <xdr:nvSpPr>
        <xdr:cNvPr id="314" name="楕円 313"/>
        <xdr:cNvSpPr/>
      </xdr:nvSpPr>
      <xdr:spPr>
        <a:xfrm>
          <a:off x="6921500" y="61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116247</xdr:rowOff>
    </xdr:from>
    <xdr:ext cx="378565" cy="259045"/>
    <xdr:sp macro="" textlink="">
      <xdr:nvSpPr>
        <xdr:cNvPr id="315" name="テキスト ボックス 314"/>
        <xdr:cNvSpPr txBox="1"/>
      </xdr:nvSpPr>
      <xdr:spPr>
        <a:xfrm>
          <a:off x="6783017" y="6288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6" name="直線コネクタ 325"/>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7" name="テキスト ボックス 326"/>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9" name="テキスト ボックス 32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0" name="直線コネクタ 329"/>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1" name="テキスト ボックス 330"/>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3" name="テキスト ボックス 33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137643</xdr:rowOff>
    </xdr:from>
    <xdr:to>
      <xdr:col>54</xdr:col>
      <xdr:colOff>189865</xdr:colOff>
      <xdr:row>58</xdr:row>
      <xdr:rowOff>24085</xdr:rowOff>
    </xdr:to>
    <xdr:cxnSp macro="">
      <xdr:nvCxnSpPr>
        <xdr:cNvPr id="335" name="直線コネクタ 334"/>
        <xdr:cNvCxnSpPr/>
      </xdr:nvCxnSpPr>
      <xdr:spPr>
        <a:xfrm flipV="1">
          <a:off x="10475595" y="8710143"/>
          <a:ext cx="1270" cy="1258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27912</xdr:rowOff>
    </xdr:from>
    <xdr:ext cx="313932" cy="259045"/>
    <xdr:sp macro="" textlink="">
      <xdr:nvSpPr>
        <xdr:cNvPr id="336" name="農林水産業費最小値テキスト"/>
        <xdr:cNvSpPr txBox="1"/>
      </xdr:nvSpPr>
      <xdr:spPr>
        <a:xfrm>
          <a:off x="10528300" y="99720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24085</xdr:rowOff>
    </xdr:from>
    <xdr:to>
      <xdr:col>55</xdr:col>
      <xdr:colOff>88900</xdr:colOff>
      <xdr:row>58</xdr:row>
      <xdr:rowOff>24085</xdr:rowOff>
    </xdr:to>
    <xdr:cxnSp macro="">
      <xdr:nvCxnSpPr>
        <xdr:cNvPr id="337" name="直線コネクタ 336"/>
        <xdr:cNvCxnSpPr/>
      </xdr:nvCxnSpPr>
      <xdr:spPr>
        <a:xfrm>
          <a:off x="10388600" y="9968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84320</xdr:rowOff>
    </xdr:from>
    <xdr:ext cx="534377" cy="259045"/>
    <xdr:sp macro="" textlink="">
      <xdr:nvSpPr>
        <xdr:cNvPr id="338" name="農林水産業費最大値テキスト"/>
        <xdr:cNvSpPr txBox="1"/>
      </xdr:nvSpPr>
      <xdr:spPr>
        <a:xfrm>
          <a:off x="10528300" y="848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137643</xdr:rowOff>
    </xdr:from>
    <xdr:to>
      <xdr:col>55</xdr:col>
      <xdr:colOff>88900</xdr:colOff>
      <xdr:row>50</xdr:row>
      <xdr:rowOff>137643</xdr:rowOff>
    </xdr:to>
    <xdr:cxnSp macro="">
      <xdr:nvCxnSpPr>
        <xdr:cNvPr id="339" name="直線コネクタ 338"/>
        <xdr:cNvCxnSpPr/>
      </xdr:nvCxnSpPr>
      <xdr:spPr>
        <a:xfrm>
          <a:off x="10388600" y="871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59119</xdr:rowOff>
    </xdr:from>
    <xdr:to>
      <xdr:col>55</xdr:col>
      <xdr:colOff>0</xdr:colOff>
      <xdr:row>57</xdr:row>
      <xdr:rowOff>46489</xdr:rowOff>
    </xdr:to>
    <xdr:cxnSp macro="">
      <xdr:nvCxnSpPr>
        <xdr:cNvPr id="340" name="直線コネクタ 339"/>
        <xdr:cNvCxnSpPr/>
      </xdr:nvCxnSpPr>
      <xdr:spPr>
        <a:xfrm>
          <a:off x="9639300" y="9660319"/>
          <a:ext cx="838200" cy="158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97376</xdr:rowOff>
    </xdr:from>
    <xdr:ext cx="469744" cy="259045"/>
    <xdr:sp macro="" textlink="">
      <xdr:nvSpPr>
        <xdr:cNvPr id="341" name="農林水産業費平均値テキスト"/>
        <xdr:cNvSpPr txBox="1"/>
      </xdr:nvSpPr>
      <xdr:spPr>
        <a:xfrm>
          <a:off x="10528300" y="95271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74499</xdr:rowOff>
    </xdr:from>
    <xdr:to>
      <xdr:col>55</xdr:col>
      <xdr:colOff>50800</xdr:colOff>
      <xdr:row>57</xdr:row>
      <xdr:rowOff>4649</xdr:rowOff>
    </xdr:to>
    <xdr:sp macro="" textlink="">
      <xdr:nvSpPr>
        <xdr:cNvPr id="342" name="フローチャート: 判断 341"/>
        <xdr:cNvSpPr/>
      </xdr:nvSpPr>
      <xdr:spPr>
        <a:xfrm>
          <a:off x="10426700" y="96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59119</xdr:rowOff>
    </xdr:from>
    <xdr:to>
      <xdr:col>50</xdr:col>
      <xdr:colOff>114300</xdr:colOff>
      <xdr:row>57</xdr:row>
      <xdr:rowOff>59461</xdr:rowOff>
    </xdr:to>
    <xdr:cxnSp macro="">
      <xdr:nvCxnSpPr>
        <xdr:cNvPr id="343" name="直線コネクタ 342"/>
        <xdr:cNvCxnSpPr/>
      </xdr:nvCxnSpPr>
      <xdr:spPr>
        <a:xfrm flipV="1">
          <a:off x="8750300" y="9660319"/>
          <a:ext cx="889000" cy="17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92501</xdr:rowOff>
    </xdr:from>
    <xdr:to>
      <xdr:col>50</xdr:col>
      <xdr:colOff>165100</xdr:colOff>
      <xdr:row>57</xdr:row>
      <xdr:rowOff>22651</xdr:rowOff>
    </xdr:to>
    <xdr:sp macro="" textlink="">
      <xdr:nvSpPr>
        <xdr:cNvPr id="344" name="フローチャート: 判断 343"/>
        <xdr:cNvSpPr/>
      </xdr:nvSpPr>
      <xdr:spPr>
        <a:xfrm>
          <a:off x="9588500" y="9693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13778</xdr:rowOff>
    </xdr:from>
    <xdr:ext cx="469744" cy="259045"/>
    <xdr:sp macro="" textlink="">
      <xdr:nvSpPr>
        <xdr:cNvPr id="345" name="テキスト ボックス 344"/>
        <xdr:cNvSpPr txBox="1"/>
      </xdr:nvSpPr>
      <xdr:spPr>
        <a:xfrm>
          <a:off x="9404428" y="9786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59461</xdr:rowOff>
    </xdr:from>
    <xdr:to>
      <xdr:col>45</xdr:col>
      <xdr:colOff>177800</xdr:colOff>
      <xdr:row>57</xdr:row>
      <xdr:rowOff>60547</xdr:rowOff>
    </xdr:to>
    <xdr:cxnSp macro="">
      <xdr:nvCxnSpPr>
        <xdr:cNvPr id="346" name="直線コネクタ 345"/>
        <xdr:cNvCxnSpPr/>
      </xdr:nvCxnSpPr>
      <xdr:spPr>
        <a:xfrm flipV="1">
          <a:off x="7861300" y="9832111"/>
          <a:ext cx="889000" cy="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90386</xdr:rowOff>
    </xdr:from>
    <xdr:to>
      <xdr:col>46</xdr:col>
      <xdr:colOff>38100</xdr:colOff>
      <xdr:row>57</xdr:row>
      <xdr:rowOff>20536</xdr:rowOff>
    </xdr:to>
    <xdr:sp macro="" textlink="">
      <xdr:nvSpPr>
        <xdr:cNvPr id="347" name="フローチャート: 判断 346"/>
        <xdr:cNvSpPr/>
      </xdr:nvSpPr>
      <xdr:spPr>
        <a:xfrm>
          <a:off x="8699500" y="969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37063</xdr:rowOff>
    </xdr:from>
    <xdr:ext cx="469744" cy="259045"/>
    <xdr:sp macro="" textlink="">
      <xdr:nvSpPr>
        <xdr:cNvPr id="348" name="テキスト ボックス 347"/>
        <xdr:cNvSpPr txBox="1"/>
      </xdr:nvSpPr>
      <xdr:spPr>
        <a:xfrm>
          <a:off x="8515428" y="9466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60547</xdr:rowOff>
    </xdr:from>
    <xdr:to>
      <xdr:col>41</xdr:col>
      <xdr:colOff>50800</xdr:colOff>
      <xdr:row>57</xdr:row>
      <xdr:rowOff>84150</xdr:rowOff>
    </xdr:to>
    <xdr:cxnSp macro="">
      <xdr:nvCxnSpPr>
        <xdr:cNvPr id="349" name="直線コネクタ 348"/>
        <xdr:cNvCxnSpPr/>
      </xdr:nvCxnSpPr>
      <xdr:spPr>
        <a:xfrm flipV="1">
          <a:off x="6972300" y="9833197"/>
          <a:ext cx="889000" cy="23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65412</xdr:rowOff>
    </xdr:from>
    <xdr:to>
      <xdr:col>41</xdr:col>
      <xdr:colOff>101600</xdr:colOff>
      <xdr:row>56</xdr:row>
      <xdr:rowOff>167012</xdr:rowOff>
    </xdr:to>
    <xdr:sp macro="" textlink="">
      <xdr:nvSpPr>
        <xdr:cNvPr id="350" name="フローチャート: 判断 349"/>
        <xdr:cNvSpPr/>
      </xdr:nvSpPr>
      <xdr:spPr>
        <a:xfrm>
          <a:off x="7810500" y="9666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12089</xdr:rowOff>
    </xdr:from>
    <xdr:ext cx="469744" cy="259045"/>
    <xdr:sp macro="" textlink="">
      <xdr:nvSpPr>
        <xdr:cNvPr id="351" name="テキスト ボックス 350"/>
        <xdr:cNvSpPr txBox="1"/>
      </xdr:nvSpPr>
      <xdr:spPr>
        <a:xfrm>
          <a:off x="7626428" y="9441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89415</xdr:rowOff>
    </xdr:from>
    <xdr:to>
      <xdr:col>36</xdr:col>
      <xdr:colOff>165100</xdr:colOff>
      <xdr:row>57</xdr:row>
      <xdr:rowOff>19565</xdr:rowOff>
    </xdr:to>
    <xdr:sp macro="" textlink="">
      <xdr:nvSpPr>
        <xdr:cNvPr id="352" name="フローチャート: 判断 351"/>
        <xdr:cNvSpPr/>
      </xdr:nvSpPr>
      <xdr:spPr>
        <a:xfrm>
          <a:off x="6921500" y="9690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36092</xdr:rowOff>
    </xdr:from>
    <xdr:ext cx="469744" cy="259045"/>
    <xdr:sp macro="" textlink="">
      <xdr:nvSpPr>
        <xdr:cNvPr id="353" name="テキスト ボックス 352"/>
        <xdr:cNvSpPr txBox="1"/>
      </xdr:nvSpPr>
      <xdr:spPr>
        <a:xfrm>
          <a:off x="6737428" y="9465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167139</xdr:rowOff>
    </xdr:from>
    <xdr:to>
      <xdr:col>55</xdr:col>
      <xdr:colOff>50800</xdr:colOff>
      <xdr:row>57</xdr:row>
      <xdr:rowOff>97289</xdr:rowOff>
    </xdr:to>
    <xdr:sp macro="" textlink="">
      <xdr:nvSpPr>
        <xdr:cNvPr id="359" name="楕円 358"/>
        <xdr:cNvSpPr/>
      </xdr:nvSpPr>
      <xdr:spPr>
        <a:xfrm>
          <a:off x="10426700" y="976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145566</xdr:rowOff>
    </xdr:from>
    <xdr:ext cx="469744" cy="259045"/>
    <xdr:sp macro="" textlink="">
      <xdr:nvSpPr>
        <xdr:cNvPr id="360" name="農林水産業費該当値テキスト"/>
        <xdr:cNvSpPr txBox="1"/>
      </xdr:nvSpPr>
      <xdr:spPr>
        <a:xfrm>
          <a:off x="10528300" y="9746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8319</xdr:rowOff>
    </xdr:from>
    <xdr:to>
      <xdr:col>50</xdr:col>
      <xdr:colOff>165100</xdr:colOff>
      <xdr:row>56</xdr:row>
      <xdr:rowOff>109919</xdr:rowOff>
    </xdr:to>
    <xdr:sp macro="" textlink="">
      <xdr:nvSpPr>
        <xdr:cNvPr id="361" name="楕円 360"/>
        <xdr:cNvSpPr/>
      </xdr:nvSpPr>
      <xdr:spPr>
        <a:xfrm>
          <a:off x="9588500" y="960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126446</xdr:rowOff>
    </xdr:from>
    <xdr:ext cx="469744" cy="259045"/>
    <xdr:sp macro="" textlink="">
      <xdr:nvSpPr>
        <xdr:cNvPr id="362" name="テキスト ボックス 361"/>
        <xdr:cNvSpPr txBox="1"/>
      </xdr:nvSpPr>
      <xdr:spPr>
        <a:xfrm>
          <a:off x="9404428" y="9384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8661</xdr:rowOff>
    </xdr:from>
    <xdr:to>
      <xdr:col>46</xdr:col>
      <xdr:colOff>38100</xdr:colOff>
      <xdr:row>57</xdr:row>
      <xdr:rowOff>110261</xdr:rowOff>
    </xdr:to>
    <xdr:sp macro="" textlink="">
      <xdr:nvSpPr>
        <xdr:cNvPr id="363" name="楕円 362"/>
        <xdr:cNvSpPr/>
      </xdr:nvSpPr>
      <xdr:spPr>
        <a:xfrm>
          <a:off x="8699500" y="978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101388</xdr:rowOff>
    </xdr:from>
    <xdr:ext cx="469744" cy="259045"/>
    <xdr:sp macro="" textlink="">
      <xdr:nvSpPr>
        <xdr:cNvPr id="364" name="テキスト ボックス 363"/>
        <xdr:cNvSpPr txBox="1"/>
      </xdr:nvSpPr>
      <xdr:spPr>
        <a:xfrm>
          <a:off x="8515428" y="987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9747</xdr:rowOff>
    </xdr:from>
    <xdr:to>
      <xdr:col>41</xdr:col>
      <xdr:colOff>101600</xdr:colOff>
      <xdr:row>57</xdr:row>
      <xdr:rowOff>111347</xdr:rowOff>
    </xdr:to>
    <xdr:sp macro="" textlink="">
      <xdr:nvSpPr>
        <xdr:cNvPr id="365" name="楕円 364"/>
        <xdr:cNvSpPr/>
      </xdr:nvSpPr>
      <xdr:spPr>
        <a:xfrm>
          <a:off x="7810500" y="9782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102474</xdr:rowOff>
    </xdr:from>
    <xdr:ext cx="469744" cy="259045"/>
    <xdr:sp macro="" textlink="">
      <xdr:nvSpPr>
        <xdr:cNvPr id="366" name="テキスト ボックス 365"/>
        <xdr:cNvSpPr txBox="1"/>
      </xdr:nvSpPr>
      <xdr:spPr>
        <a:xfrm>
          <a:off x="7626428" y="9875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33350</xdr:rowOff>
    </xdr:from>
    <xdr:to>
      <xdr:col>36</xdr:col>
      <xdr:colOff>165100</xdr:colOff>
      <xdr:row>57</xdr:row>
      <xdr:rowOff>134950</xdr:rowOff>
    </xdr:to>
    <xdr:sp macro="" textlink="">
      <xdr:nvSpPr>
        <xdr:cNvPr id="367" name="楕円 366"/>
        <xdr:cNvSpPr/>
      </xdr:nvSpPr>
      <xdr:spPr>
        <a:xfrm>
          <a:off x="6921500" y="98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126077</xdr:rowOff>
    </xdr:from>
    <xdr:ext cx="469744" cy="259045"/>
    <xdr:sp macro="" textlink="">
      <xdr:nvSpPr>
        <xdr:cNvPr id="368" name="テキスト ボックス 367"/>
        <xdr:cNvSpPr txBox="1"/>
      </xdr:nvSpPr>
      <xdr:spPr>
        <a:xfrm>
          <a:off x="6737428" y="989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9" name="直線コネクタ 37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0" name="テキスト ボックス 37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1" name="直線コネクタ 38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2" name="テキスト ボックス 38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3" name="直線コネクタ 38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4" name="テキスト ボックス 38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5" name="直線コネクタ 38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6" name="テキスト ボックス 38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7" name="直線コネクタ 38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8" name="テキスト ボックス 38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9" name="直線コネクタ 38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0" name="テキスト ボックス 38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88314</xdr:rowOff>
    </xdr:from>
    <xdr:to>
      <xdr:col>54</xdr:col>
      <xdr:colOff>189865</xdr:colOff>
      <xdr:row>79</xdr:row>
      <xdr:rowOff>54318</xdr:rowOff>
    </xdr:to>
    <xdr:cxnSp macro="">
      <xdr:nvCxnSpPr>
        <xdr:cNvPr id="394" name="直線コネクタ 393"/>
        <xdr:cNvCxnSpPr/>
      </xdr:nvCxnSpPr>
      <xdr:spPr>
        <a:xfrm flipV="1">
          <a:off x="10475595" y="12089814"/>
          <a:ext cx="1270" cy="1509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58145</xdr:rowOff>
    </xdr:from>
    <xdr:ext cx="469744" cy="259045"/>
    <xdr:sp macro="" textlink="">
      <xdr:nvSpPr>
        <xdr:cNvPr id="395" name="商工費最小値テキスト"/>
        <xdr:cNvSpPr txBox="1"/>
      </xdr:nvSpPr>
      <xdr:spPr>
        <a:xfrm>
          <a:off x="10528300" y="1360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54318</xdr:rowOff>
    </xdr:from>
    <xdr:to>
      <xdr:col>55</xdr:col>
      <xdr:colOff>88900</xdr:colOff>
      <xdr:row>79</xdr:row>
      <xdr:rowOff>54318</xdr:rowOff>
    </xdr:to>
    <xdr:cxnSp macro="">
      <xdr:nvCxnSpPr>
        <xdr:cNvPr id="396" name="直線コネクタ 395"/>
        <xdr:cNvCxnSpPr/>
      </xdr:nvCxnSpPr>
      <xdr:spPr>
        <a:xfrm>
          <a:off x="10388600" y="1359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34991</xdr:rowOff>
    </xdr:from>
    <xdr:ext cx="534377" cy="259045"/>
    <xdr:sp macro="" textlink="">
      <xdr:nvSpPr>
        <xdr:cNvPr id="397" name="商工費最大値テキスト"/>
        <xdr:cNvSpPr txBox="1"/>
      </xdr:nvSpPr>
      <xdr:spPr>
        <a:xfrm>
          <a:off x="10528300" y="1186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88314</xdr:rowOff>
    </xdr:from>
    <xdr:to>
      <xdr:col>55</xdr:col>
      <xdr:colOff>88900</xdr:colOff>
      <xdr:row>70</xdr:row>
      <xdr:rowOff>88314</xdr:rowOff>
    </xdr:to>
    <xdr:cxnSp macro="">
      <xdr:nvCxnSpPr>
        <xdr:cNvPr id="398" name="直線コネクタ 397"/>
        <xdr:cNvCxnSpPr/>
      </xdr:nvCxnSpPr>
      <xdr:spPr>
        <a:xfrm>
          <a:off x="10388600" y="12089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114929</xdr:rowOff>
    </xdr:from>
    <xdr:to>
      <xdr:col>55</xdr:col>
      <xdr:colOff>0</xdr:colOff>
      <xdr:row>78</xdr:row>
      <xdr:rowOff>143342</xdr:rowOff>
    </xdr:to>
    <xdr:cxnSp macro="">
      <xdr:nvCxnSpPr>
        <xdr:cNvPr id="399" name="直線コネクタ 398"/>
        <xdr:cNvCxnSpPr/>
      </xdr:nvCxnSpPr>
      <xdr:spPr>
        <a:xfrm flipV="1">
          <a:off x="9639300" y="13488029"/>
          <a:ext cx="838200" cy="28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19390</xdr:rowOff>
    </xdr:from>
    <xdr:ext cx="534377" cy="259045"/>
    <xdr:sp macro="" textlink="">
      <xdr:nvSpPr>
        <xdr:cNvPr id="400" name="商工費平均値テキスト"/>
        <xdr:cNvSpPr txBox="1"/>
      </xdr:nvSpPr>
      <xdr:spPr>
        <a:xfrm>
          <a:off x="10528300" y="13221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167963</xdr:rowOff>
    </xdr:from>
    <xdr:to>
      <xdr:col>55</xdr:col>
      <xdr:colOff>50800</xdr:colOff>
      <xdr:row>78</xdr:row>
      <xdr:rowOff>98113</xdr:rowOff>
    </xdr:to>
    <xdr:sp macro="" textlink="">
      <xdr:nvSpPr>
        <xdr:cNvPr id="401" name="フローチャート: 判断 400"/>
        <xdr:cNvSpPr/>
      </xdr:nvSpPr>
      <xdr:spPr>
        <a:xfrm>
          <a:off x="10426700" y="1336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19799</xdr:rowOff>
    </xdr:from>
    <xdr:to>
      <xdr:col>50</xdr:col>
      <xdr:colOff>114300</xdr:colOff>
      <xdr:row>78</xdr:row>
      <xdr:rowOff>143342</xdr:rowOff>
    </xdr:to>
    <xdr:cxnSp macro="">
      <xdr:nvCxnSpPr>
        <xdr:cNvPr id="402" name="直線コネクタ 401"/>
        <xdr:cNvCxnSpPr/>
      </xdr:nvCxnSpPr>
      <xdr:spPr>
        <a:xfrm>
          <a:off x="8750300" y="13392899"/>
          <a:ext cx="889000" cy="12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104853</xdr:rowOff>
    </xdr:from>
    <xdr:to>
      <xdr:col>50</xdr:col>
      <xdr:colOff>165100</xdr:colOff>
      <xdr:row>79</xdr:row>
      <xdr:rowOff>35003</xdr:rowOff>
    </xdr:to>
    <xdr:sp macro="" textlink="">
      <xdr:nvSpPr>
        <xdr:cNvPr id="403" name="フローチャート: 判断 402"/>
        <xdr:cNvSpPr/>
      </xdr:nvSpPr>
      <xdr:spPr>
        <a:xfrm>
          <a:off x="9588500" y="1347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26130</xdr:rowOff>
    </xdr:from>
    <xdr:ext cx="469744" cy="259045"/>
    <xdr:sp macro="" textlink="">
      <xdr:nvSpPr>
        <xdr:cNvPr id="404" name="テキスト ボックス 403"/>
        <xdr:cNvSpPr txBox="1"/>
      </xdr:nvSpPr>
      <xdr:spPr>
        <a:xfrm>
          <a:off x="9404428" y="13570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19799</xdr:rowOff>
    </xdr:from>
    <xdr:to>
      <xdr:col>45</xdr:col>
      <xdr:colOff>177800</xdr:colOff>
      <xdr:row>78</xdr:row>
      <xdr:rowOff>129364</xdr:rowOff>
    </xdr:to>
    <xdr:cxnSp macro="">
      <xdr:nvCxnSpPr>
        <xdr:cNvPr id="405" name="直線コネクタ 404"/>
        <xdr:cNvCxnSpPr/>
      </xdr:nvCxnSpPr>
      <xdr:spPr>
        <a:xfrm flipV="1">
          <a:off x="7861300" y="13392899"/>
          <a:ext cx="889000" cy="109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110421</xdr:rowOff>
    </xdr:from>
    <xdr:to>
      <xdr:col>46</xdr:col>
      <xdr:colOff>38100</xdr:colOff>
      <xdr:row>79</xdr:row>
      <xdr:rowOff>40571</xdr:rowOff>
    </xdr:to>
    <xdr:sp macro="" textlink="">
      <xdr:nvSpPr>
        <xdr:cNvPr id="406" name="フローチャート: 判断 405"/>
        <xdr:cNvSpPr/>
      </xdr:nvSpPr>
      <xdr:spPr>
        <a:xfrm>
          <a:off x="8699500" y="13483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31698</xdr:rowOff>
    </xdr:from>
    <xdr:ext cx="469744" cy="259045"/>
    <xdr:sp macro="" textlink="">
      <xdr:nvSpPr>
        <xdr:cNvPr id="407" name="テキスト ボックス 406"/>
        <xdr:cNvSpPr txBox="1"/>
      </xdr:nvSpPr>
      <xdr:spPr>
        <a:xfrm>
          <a:off x="8515428" y="13576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124645</xdr:rowOff>
    </xdr:from>
    <xdr:to>
      <xdr:col>41</xdr:col>
      <xdr:colOff>50800</xdr:colOff>
      <xdr:row>78</xdr:row>
      <xdr:rowOff>129364</xdr:rowOff>
    </xdr:to>
    <xdr:cxnSp macro="">
      <xdr:nvCxnSpPr>
        <xdr:cNvPr id="408" name="直線コネクタ 407"/>
        <xdr:cNvCxnSpPr/>
      </xdr:nvCxnSpPr>
      <xdr:spPr>
        <a:xfrm>
          <a:off x="6972300" y="13497745"/>
          <a:ext cx="889000" cy="4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95154</xdr:rowOff>
    </xdr:from>
    <xdr:to>
      <xdr:col>41</xdr:col>
      <xdr:colOff>101600</xdr:colOff>
      <xdr:row>79</xdr:row>
      <xdr:rowOff>25304</xdr:rowOff>
    </xdr:to>
    <xdr:sp macro="" textlink="">
      <xdr:nvSpPr>
        <xdr:cNvPr id="409" name="フローチャート: 判断 408"/>
        <xdr:cNvSpPr/>
      </xdr:nvSpPr>
      <xdr:spPr>
        <a:xfrm>
          <a:off x="7810500" y="1346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16431</xdr:rowOff>
    </xdr:from>
    <xdr:ext cx="469744" cy="259045"/>
    <xdr:sp macro="" textlink="">
      <xdr:nvSpPr>
        <xdr:cNvPr id="410" name="テキスト ボックス 409"/>
        <xdr:cNvSpPr txBox="1"/>
      </xdr:nvSpPr>
      <xdr:spPr>
        <a:xfrm>
          <a:off x="7626428" y="1356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114601</xdr:rowOff>
    </xdr:from>
    <xdr:to>
      <xdr:col>36</xdr:col>
      <xdr:colOff>165100</xdr:colOff>
      <xdr:row>79</xdr:row>
      <xdr:rowOff>44751</xdr:rowOff>
    </xdr:to>
    <xdr:sp macro="" textlink="">
      <xdr:nvSpPr>
        <xdr:cNvPr id="411" name="フローチャート: 判断 410"/>
        <xdr:cNvSpPr/>
      </xdr:nvSpPr>
      <xdr:spPr>
        <a:xfrm>
          <a:off x="6921500" y="1348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35878</xdr:rowOff>
    </xdr:from>
    <xdr:ext cx="469744" cy="259045"/>
    <xdr:sp macro="" textlink="">
      <xdr:nvSpPr>
        <xdr:cNvPr id="412" name="テキスト ボックス 411"/>
        <xdr:cNvSpPr txBox="1"/>
      </xdr:nvSpPr>
      <xdr:spPr>
        <a:xfrm>
          <a:off x="6737428" y="13580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64129</xdr:rowOff>
    </xdr:from>
    <xdr:to>
      <xdr:col>55</xdr:col>
      <xdr:colOff>50800</xdr:colOff>
      <xdr:row>78</xdr:row>
      <xdr:rowOff>165729</xdr:rowOff>
    </xdr:to>
    <xdr:sp macro="" textlink="">
      <xdr:nvSpPr>
        <xdr:cNvPr id="418" name="楕円 417"/>
        <xdr:cNvSpPr/>
      </xdr:nvSpPr>
      <xdr:spPr>
        <a:xfrm>
          <a:off x="10426700" y="13437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150506</xdr:rowOff>
    </xdr:from>
    <xdr:ext cx="469744" cy="259045"/>
    <xdr:sp macro="" textlink="">
      <xdr:nvSpPr>
        <xdr:cNvPr id="419" name="商工費該当値テキスト"/>
        <xdr:cNvSpPr txBox="1"/>
      </xdr:nvSpPr>
      <xdr:spPr>
        <a:xfrm>
          <a:off x="10528300" y="13352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92542</xdr:rowOff>
    </xdr:from>
    <xdr:to>
      <xdr:col>50</xdr:col>
      <xdr:colOff>165100</xdr:colOff>
      <xdr:row>79</xdr:row>
      <xdr:rowOff>22692</xdr:rowOff>
    </xdr:to>
    <xdr:sp macro="" textlink="">
      <xdr:nvSpPr>
        <xdr:cNvPr id="420" name="楕円 419"/>
        <xdr:cNvSpPr/>
      </xdr:nvSpPr>
      <xdr:spPr>
        <a:xfrm>
          <a:off x="9588500" y="1346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39219</xdr:rowOff>
    </xdr:from>
    <xdr:ext cx="469744" cy="259045"/>
    <xdr:sp macro="" textlink="">
      <xdr:nvSpPr>
        <xdr:cNvPr id="421" name="テキスト ボックス 420"/>
        <xdr:cNvSpPr txBox="1"/>
      </xdr:nvSpPr>
      <xdr:spPr>
        <a:xfrm>
          <a:off x="9404428" y="13240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140449</xdr:rowOff>
    </xdr:from>
    <xdr:to>
      <xdr:col>46</xdr:col>
      <xdr:colOff>38100</xdr:colOff>
      <xdr:row>78</xdr:row>
      <xdr:rowOff>70599</xdr:rowOff>
    </xdr:to>
    <xdr:sp macro="" textlink="">
      <xdr:nvSpPr>
        <xdr:cNvPr id="422" name="楕円 421"/>
        <xdr:cNvSpPr/>
      </xdr:nvSpPr>
      <xdr:spPr>
        <a:xfrm>
          <a:off x="8699500" y="1334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87126</xdr:rowOff>
    </xdr:from>
    <xdr:ext cx="534377" cy="259045"/>
    <xdr:sp macro="" textlink="">
      <xdr:nvSpPr>
        <xdr:cNvPr id="423" name="テキスト ボックス 422"/>
        <xdr:cNvSpPr txBox="1"/>
      </xdr:nvSpPr>
      <xdr:spPr>
        <a:xfrm>
          <a:off x="8483111" y="13117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78564</xdr:rowOff>
    </xdr:from>
    <xdr:to>
      <xdr:col>41</xdr:col>
      <xdr:colOff>101600</xdr:colOff>
      <xdr:row>79</xdr:row>
      <xdr:rowOff>8714</xdr:rowOff>
    </xdr:to>
    <xdr:sp macro="" textlink="">
      <xdr:nvSpPr>
        <xdr:cNvPr id="424" name="楕円 423"/>
        <xdr:cNvSpPr/>
      </xdr:nvSpPr>
      <xdr:spPr>
        <a:xfrm>
          <a:off x="7810500" y="1345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25241</xdr:rowOff>
    </xdr:from>
    <xdr:ext cx="469744" cy="259045"/>
    <xdr:sp macro="" textlink="">
      <xdr:nvSpPr>
        <xdr:cNvPr id="425" name="テキスト ボックス 424"/>
        <xdr:cNvSpPr txBox="1"/>
      </xdr:nvSpPr>
      <xdr:spPr>
        <a:xfrm>
          <a:off x="7626428" y="13226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73845</xdr:rowOff>
    </xdr:from>
    <xdr:to>
      <xdr:col>36</xdr:col>
      <xdr:colOff>165100</xdr:colOff>
      <xdr:row>79</xdr:row>
      <xdr:rowOff>3995</xdr:rowOff>
    </xdr:to>
    <xdr:sp macro="" textlink="">
      <xdr:nvSpPr>
        <xdr:cNvPr id="426" name="楕円 425"/>
        <xdr:cNvSpPr/>
      </xdr:nvSpPr>
      <xdr:spPr>
        <a:xfrm>
          <a:off x="6921500" y="1344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20522</xdr:rowOff>
    </xdr:from>
    <xdr:ext cx="469744" cy="259045"/>
    <xdr:sp macro="" textlink="">
      <xdr:nvSpPr>
        <xdr:cNvPr id="427" name="テキスト ボックス 426"/>
        <xdr:cNvSpPr txBox="1"/>
      </xdr:nvSpPr>
      <xdr:spPr>
        <a:xfrm>
          <a:off x="6737428" y="13222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65162</xdr:rowOff>
    </xdr:from>
    <xdr:to>
      <xdr:col>54</xdr:col>
      <xdr:colOff>189865</xdr:colOff>
      <xdr:row>98</xdr:row>
      <xdr:rowOff>76591</xdr:rowOff>
    </xdr:to>
    <xdr:cxnSp macro="">
      <xdr:nvCxnSpPr>
        <xdr:cNvPr id="451" name="直線コネクタ 450"/>
        <xdr:cNvCxnSpPr/>
      </xdr:nvCxnSpPr>
      <xdr:spPr>
        <a:xfrm flipV="1">
          <a:off x="10475595" y="15667112"/>
          <a:ext cx="1270" cy="1211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80418</xdr:rowOff>
    </xdr:from>
    <xdr:ext cx="534377" cy="259045"/>
    <xdr:sp macro="" textlink="">
      <xdr:nvSpPr>
        <xdr:cNvPr id="452" name="土木費最小値テキスト"/>
        <xdr:cNvSpPr txBox="1"/>
      </xdr:nvSpPr>
      <xdr:spPr>
        <a:xfrm>
          <a:off x="10528300" y="16882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76591</xdr:rowOff>
    </xdr:from>
    <xdr:to>
      <xdr:col>55</xdr:col>
      <xdr:colOff>88900</xdr:colOff>
      <xdr:row>98</xdr:row>
      <xdr:rowOff>76591</xdr:rowOff>
    </xdr:to>
    <xdr:cxnSp macro="">
      <xdr:nvCxnSpPr>
        <xdr:cNvPr id="453" name="直線コネクタ 452"/>
        <xdr:cNvCxnSpPr/>
      </xdr:nvCxnSpPr>
      <xdr:spPr>
        <a:xfrm>
          <a:off x="10388600" y="16878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11839</xdr:rowOff>
    </xdr:from>
    <xdr:ext cx="599010" cy="259045"/>
    <xdr:sp macro="" textlink="">
      <xdr:nvSpPr>
        <xdr:cNvPr id="454" name="土木費最大値テキスト"/>
        <xdr:cNvSpPr txBox="1"/>
      </xdr:nvSpPr>
      <xdr:spPr>
        <a:xfrm>
          <a:off x="10528300" y="15442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177,282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65162</xdr:rowOff>
    </xdr:from>
    <xdr:to>
      <xdr:col>55</xdr:col>
      <xdr:colOff>88900</xdr:colOff>
      <xdr:row>91</xdr:row>
      <xdr:rowOff>65162</xdr:rowOff>
    </xdr:to>
    <xdr:cxnSp macro="">
      <xdr:nvCxnSpPr>
        <xdr:cNvPr id="455" name="直線コネクタ 454"/>
        <xdr:cNvCxnSpPr/>
      </xdr:nvCxnSpPr>
      <xdr:spPr>
        <a:xfrm>
          <a:off x="10388600" y="15667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101639</xdr:rowOff>
    </xdr:from>
    <xdr:to>
      <xdr:col>55</xdr:col>
      <xdr:colOff>0</xdr:colOff>
      <xdr:row>96</xdr:row>
      <xdr:rowOff>148668</xdr:rowOff>
    </xdr:to>
    <xdr:cxnSp macro="">
      <xdr:nvCxnSpPr>
        <xdr:cNvPr id="456" name="直線コネクタ 455"/>
        <xdr:cNvCxnSpPr/>
      </xdr:nvCxnSpPr>
      <xdr:spPr>
        <a:xfrm>
          <a:off x="9639300" y="16560839"/>
          <a:ext cx="838200" cy="4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22049</xdr:rowOff>
    </xdr:from>
    <xdr:ext cx="534377" cy="259045"/>
    <xdr:sp macro="" textlink="">
      <xdr:nvSpPr>
        <xdr:cNvPr id="457" name="土木費平均値テキスト"/>
        <xdr:cNvSpPr txBox="1"/>
      </xdr:nvSpPr>
      <xdr:spPr>
        <a:xfrm>
          <a:off x="10528300" y="16652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43622</xdr:rowOff>
    </xdr:from>
    <xdr:to>
      <xdr:col>55</xdr:col>
      <xdr:colOff>50800</xdr:colOff>
      <xdr:row>97</xdr:row>
      <xdr:rowOff>145222</xdr:rowOff>
    </xdr:to>
    <xdr:sp macro="" textlink="">
      <xdr:nvSpPr>
        <xdr:cNvPr id="458" name="フローチャート: 判断 457"/>
        <xdr:cNvSpPr/>
      </xdr:nvSpPr>
      <xdr:spPr>
        <a:xfrm>
          <a:off x="10426700" y="1667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101639</xdr:rowOff>
    </xdr:from>
    <xdr:to>
      <xdr:col>50</xdr:col>
      <xdr:colOff>114300</xdr:colOff>
      <xdr:row>97</xdr:row>
      <xdr:rowOff>4225</xdr:rowOff>
    </xdr:to>
    <xdr:cxnSp macro="">
      <xdr:nvCxnSpPr>
        <xdr:cNvPr id="459" name="直線コネクタ 458"/>
        <xdr:cNvCxnSpPr/>
      </xdr:nvCxnSpPr>
      <xdr:spPr>
        <a:xfrm flipV="1">
          <a:off x="8750300" y="16560839"/>
          <a:ext cx="889000" cy="7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48416</xdr:rowOff>
    </xdr:from>
    <xdr:to>
      <xdr:col>50</xdr:col>
      <xdr:colOff>165100</xdr:colOff>
      <xdr:row>97</xdr:row>
      <xdr:rowOff>150016</xdr:rowOff>
    </xdr:to>
    <xdr:sp macro="" textlink="">
      <xdr:nvSpPr>
        <xdr:cNvPr id="460" name="フローチャート: 判断 459"/>
        <xdr:cNvSpPr/>
      </xdr:nvSpPr>
      <xdr:spPr>
        <a:xfrm>
          <a:off x="9588500" y="1667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141143</xdr:rowOff>
    </xdr:from>
    <xdr:ext cx="534377" cy="259045"/>
    <xdr:sp macro="" textlink="">
      <xdr:nvSpPr>
        <xdr:cNvPr id="461" name="テキスト ボックス 460"/>
        <xdr:cNvSpPr txBox="1"/>
      </xdr:nvSpPr>
      <xdr:spPr>
        <a:xfrm>
          <a:off x="9372111" y="1677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4225</xdr:rowOff>
    </xdr:from>
    <xdr:to>
      <xdr:col>45</xdr:col>
      <xdr:colOff>177800</xdr:colOff>
      <xdr:row>97</xdr:row>
      <xdr:rowOff>9589</xdr:rowOff>
    </xdr:to>
    <xdr:cxnSp macro="">
      <xdr:nvCxnSpPr>
        <xdr:cNvPr id="462" name="直線コネクタ 461"/>
        <xdr:cNvCxnSpPr/>
      </xdr:nvCxnSpPr>
      <xdr:spPr>
        <a:xfrm flipV="1">
          <a:off x="7861300" y="16634875"/>
          <a:ext cx="889000" cy="5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40909</xdr:rowOff>
    </xdr:from>
    <xdr:to>
      <xdr:col>46</xdr:col>
      <xdr:colOff>38100</xdr:colOff>
      <xdr:row>97</xdr:row>
      <xdr:rowOff>142509</xdr:rowOff>
    </xdr:to>
    <xdr:sp macro="" textlink="">
      <xdr:nvSpPr>
        <xdr:cNvPr id="463" name="フローチャート: 判断 462"/>
        <xdr:cNvSpPr/>
      </xdr:nvSpPr>
      <xdr:spPr>
        <a:xfrm>
          <a:off x="8699500" y="1667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133636</xdr:rowOff>
    </xdr:from>
    <xdr:ext cx="534377" cy="259045"/>
    <xdr:sp macro="" textlink="">
      <xdr:nvSpPr>
        <xdr:cNvPr id="464" name="テキスト ボックス 463"/>
        <xdr:cNvSpPr txBox="1"/>
      </xdr:nvSpPr>
      <xdr:spPr>
        <a:xfrm>
          <a:off x="8483111" y="16764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9589</xdr:rowOff>
    </xdr:from>
    <xdr:to>
      <xdr:col>41</xdr:col>
      <xdr:colOff>50800</xdr:colOff>
      <xdr:row>97</xdr:row>
      <xdr:rowOff>111530</xdr:rowOff>
    </xdr:to>
    <xdr:cxnSp macro="">
      <xdr:nvCxnSpPr>
        <xdr:cNvPr id="465" name="直線コネクタ 464"/>
        <xdr:cNvCxnSpPr/>
      </xdr:nvCxnSpPr>
      <xdr:spPr>
        <a:xfrm flipV="1">
          <a:off x="6972300" y="16640239"/>
          <a:ext cx="889000" cy="101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60134</xdr:rowOff>
    </xdr:from>
    <xdr:to>
      <xdr:col>41</xdr:col>
      <xdr:colOff>101600</xdr:colOff>
      <xdr:row>97</xdr:row>
      <xdr:rowOff>161734</xdr:rowOff>
    </xdr:to>
    <xdr:sp macro="" textlink="">
      <xdr:nvSpPr>
        <xdr:cNvPr id="466" name="フローチャート: 判断 465"/>
        <xdr:cNvSpPr/>
      </xdr:nvSpPr>
      <xdr:spPr>
        <a:xfrm>
          <a:off x="7810500" y="16690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152861</xdr:rowOff>
    </xdr:from>
    <xdr:ext cx="534377" cy="259045"/>
    <xdr:sp macro="" textlink="">
      <xdr:nvSpPr>
        <xdr:cNvPr id="467" name="テキスト ボックス 466"/>
        <xdr:cNvSpPr txBox="1"/>
      </xdr:nvSpPr>
      <xdr:spPr>
        <a:xfrm>
          <a:off x="7594111" y="16783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60644</xdr:rowOff>
    </xdr:from>
    <xdr:to>
      <xdr:col>36</xdr:col>
      <xdr:colOff>165100</xdr:colOff>
      <xdr:row>97</xdr:row>
      <xdr:rowOff>162244</xdr:rowOff>
    </xdr:to>
    <xdr:sp macro="" textlink="">
      <xdr:nvSpPr>
        <xdr:cNvPr id="468" name="フローチャート: 判断 467"/>
        <xdr:cNvSpPr/>
      </xdr:nvSpPr>
      <xdr:spPr>
        <a:xfrm>
          <a:off x="6921500" y="1669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7321</xdr:rowOff>
    </xdr:from>
    <xdr:ext cx="534377" cy="259045"/>
    <xdr:sp macro="" textlink="">
      <xdr:nvSpPr>
        <xdr:cNvPr id="469" name="テキスト ボックス 468"/>
        <xdr:cNvSpPr txBox="1"/>
      </xdr:nvSpPr>
      <xdr:spPr>
        <a:xfrm>
          <a:off x="6705111" y="16466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97868</xdr:rowOff>
    </xdr:from>
    <xdr:to>
      <xdr:col>55</xdr:col>
      <xdr:colOff>50800</xdr:colOff>
      <xdr:row>97</xdr:row>
      <xdr:rowOff>28018</xdr:rowOff>
    </xdr:to>
    <xdr:sp macro="" textlink="">
      <xdr:nvSpPr>
        <xdr:cNvPr id="475" name="楕円 474"/>
        <xdr:cNvSpPr/>
      </xdr:nvSpPr>
      <xdr:spPr>
        <a:xfrm>
          <a:off x="10426700" y="1655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120745</xdr:rowOff>
    </xdr:from>
    <xdr:ext cx="534377" cy="259045"/>
    <xdr:sp macro="" textlink="">
      <xdr:nvSpPr>
        <xdr:cNvPr id="476" name="土木費該当値テキスト"/>
        <xdr:cNvSpPr txBox="1"/>
      </xdr:nvSpPr>
      <xdr:spPr>
        <a:xfrm>
          <a:off x="10528300" y="1640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50839</xdr:rowOff>
    </xdr:from>
    <xdr:to>
      <xdr:col>50</xdr:col>
      <xdr:colOff>165100</xdr:colOff>
      <xdr:row>96</xdr:row>
      <xdr:rowOff>152439</xdr:rowOff>
    </xdr:to>
    <xdr:sp macro="" textlink="">
      <xdr:nvSpPr>
        <xdr:cNvPr id="477" name="楕円 476"/>
        <xdr:cNvSpPr/>
      </xdr:nvSpPr>
      <xdr:spPr>
        <a:xfrm>
          <a:off x="9588500" y="1651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168966</xdr:rowOff>
    </xdr:from>
    <xdr:ext cx="534377" cy="259045"/>
    <xdr:sp macro="" textlink="">
      <xdr:nvSpPr>
        <xdr:cNvPr id="478" name="テキスト ボックス 477"/>
        <xdr:cNvSpPr txBox="1"/>
      </xdr:nvSpPr>
      <xdr:spPr>
        <a:xfrm>
          <a:off x="9372111" y="16285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124875</xdr:rowOff>
    </xdr:from>
    <xdr:to>
      <xdr:col>46</xdr:col>
      <xdr:colOff>38100</xdr:colOff>
      <xdr:row>97</xdr:row>
      <xdr:rowOff>55025</xdr:rowOff>
    </xdr:to>
    <xdr:sp macro="" textlink="">
      <xdr:nvSpPr>
        <xdr:cNvPr id="479" name="楕円 478"/>
        <xdr:cNvSpPr/>
      </xdr:nvSpPr>
      <xdr:spPr>
        <a:xfrm>
          <a:off x="8699500" y="1658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71552</xdr:rowOff>
    </xdr:from>
    <xdr:ext cx="534377" cy="259045"/>
    <xdr:sp macro="" textlink="">
      <xdr:nvSpPr>
        <xdr:cNvPr id="480" name="テキスト ボックス 479"/>
        <xdr:cNvSpPr txBox="1"/>
      </xdr:nvSpPr>
      <xdr:spPr>
        <a:xfrm>
          <a:off x="8483111" y="1635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130239</xdr:rowOff>
    </xdr:from>
    <xdr:to>
      <xdr:col>41</xdr:col>
      <xdr:colOff>101600</xdr:colOff>
      <xdr:row>97</xdr:row>
      <xdr:rowOff>60389</xdr:rowOff>
    </xdr:to>
    <xdr:sp macro="" textlink="">
      <xdr:nvSpPr>
        <xdr:cNvPr id="481" name="楕円 480"/>
        <xdr:cNvSpPr/>
      </xdr:nvSpPr>
      <xdr:spPr>
        <a:xfrm>
          <a:off x="7810500" y="1658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76916</xdr:rowOff>
    </xdr:from>
    <xdr:ext cx="534377" cy="259045"/>
    <xdr:sp macro="" textlink="">
      <xdr:nvSpPr>
        <xdr:cNvPr id="482" name="テキスト ボックス 481"/>
        <xdr:cNvSpPr txBox="1"/>
      </xdr:nvSpPr>
      <xdr:spPr>
        <a:xfrm>
          <a:off x="7594111" y="1636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60730</xdr:rowOff>
    </xdr:from>
    <xdr:to>
      <xdr:col>36</xdr:col>
      <xdr:colOff>165100</xdr:colOff>
      <xdr:row>97</xdr:row>
      <xdr:rowOff>162330</xdr:rowOff>
    </xdr:to>
    <xdr:sp macro="" textlink="">
      <xdr:nvSpPr>
        <xdr:cNvPr id="483" name="楕円 482"/>
        <xdr:cNvSpPr/>
      </xdr:nvSpPr>
      <xdr:spPr>
        <a:xfrm>
          <a:off x="6921500" y="1669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153457</xdr:rowOff>
    </xdr:from>
    <xdr:ext cx="534377" cy="259045"/>
    <xdr:sp macro="" textlink="">
      <xdr:nvSpPr>
        <xdr:cNvPr id="484" name="テキスト ボックス 483"/>
        <xdr:cNvSpPr txBox="1"/>
      </xdr:nvSpPr>
      <xdr:spPr>
        <a:xfrm>
          <a:off x="6705111" y="1678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5" name="テキスト ボックス 494"/>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7" name="テキスト ボックス 496"/>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60330</xdr:rowOff>
    </xdr:from>
    <xdr:to>
      <xdr:col>85</xdr:col>
      <xdr:colOff>126364</xdr:colOff>
      <xdr:row>39</xdr:row>
      <xdr:rowOff>985</xdr:rowOff>
    </xdr:to>
    <xdr:cxnSp macro="">
      <xdr:nvCxnSpPr>
        <xdr:cNvPr id="507" name="直線コネクタ 506"/>
        <xdr:cNvCxnSpPr/>
      </xdr:nvCxnSpPr>
      <xdr:spPr>
        <a:xfrm flipV="1">
          <a:off x="16317595" y="5203830"/>
          <a:ext cx="1269" cy="1483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4812</xdr:rowOff>
    </xdr:from>
    <xdr:ext cx="469744" cy="259045"/>
    <xdr:sp macro="" textlink="">
      <xdr:nvSpPr>
        <xdr:cNvPr id="508" name="消防費最小値テキスト"/>
        <xdr:cNvSpPr txBox="1"/>
      </xdr:nvSpPr>
      <xdr:spPr>
        <a:xfrm>
          <a:off x="16370300" y="669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985</xdr:rowOff>
    </xdr:from>
    <xdr:to>
      <xdr:col>86</xdr:col>
      <xdr:colOff>25400</xdr:colOff>
      <xdr:row>39</xdr:row>
      <xdr:rowOff>985</xdr:rowOff>
    </xdr:to>
    <xdr:cxnSp macro="">
      <xdr:nvCxnSpPr>
        <xdr:cNvPr id="509" name="直線コネクタ 508"/>
        <xdr:cNvCxnSpPr/>
      </xdr:nvCxnSpPr>
      <xdr:spPr>
        <a:xfrm>
          <a:off x="16230600" y="6687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7007</xdr:rowOff>
    </xdr:from>
    <xdr:ext cx="534377" cy="259045"/>
    <xdr:sp macro="" textlink="">
      <xdr:nvSpPr>
        <xdr:cNvPr id="510" name="消防費最大値テキスト"/>
        <xdr:cNvSpPr txBox="1"/>
      </xdr:nvSpPr>
      <xdr:spPr>
        <a:xfrm>
          <a:off x="16370300" y="497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25,868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60330</xdr:rowOff>
    </xdr:from>
    <xdr:to>
      <xdr:col>86</xdr:col>
      <xdr:colOff>25400</xdr:colOff>
      <xdr:row>30</xdr:row>
      <xdr:rowOff>60330</xdr:rowOff>
    </xdr:to>
    <xdr:cxnSp macro="">
      <xdr:nvCxnSpPr>
        <xdr:cNvPr id="511" name="直線コネクタ 510"/>
        <xdr:cNvCxnSpPr/>
      </xdr:nvCxnSpPr>
      <xdr:spPr>
        <a:xfrm>
          <a:off x="16230600" y="5203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97637</xdr:rowOff>
    </xdr:from>
    <xdr:to>
      <xdr:col>85</xdr:col>
      <xdr:colOff>127000</xdr:colOff>
      <xdr:row>37</xdr:row>
      <xdr:rowOff>64994</xdr:rowOff>
    </xdr:to>
    <xdr:cxnSp macro="">
      <xdr:nvCxnSpPr>
        <xdr:cNvPr id="512" name="直線コネクタ 511"/>
        <xdr:cNvCxnSpPr/>
      </xdr:nvCxnSpPr>
      <xdr:spPr>
        <a:xfrm flipV="1">
          <a:off x="15481300" y="6269837"/>
          <a:ext cx="838200" cy="138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48775</xdr:rowOff>
    </xdr:from>
    <xdr:ext cx="534377" cy="259045"/>
    <xdr:sp macro="" textlink="">
      <xdr:nvSpPr>
        <xdr:cNvPr id="513" name="消防費平均値テキスト"/>
        <xdr:cNvSpPr txBox="1"/>
      </xdr:nvSpPr>
      <xdr:spPr>
        <a:xfrm>
          <a:off x="16370300" y="6049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25898</xdr:rowOff>
    </xdr:from>
    <xdr:to>
      <xdr:col>85</xdr:col>
      <xdr:colOff>177800</xdr:colOff>
      <xdr:row>36</xdr:row>
      <xdr:rowOff>127498</xdr:rowOff>
    </xdr:to>
    <xdr:sp macro="" textlink="">
      <xdr:nvSpPr>
        <xdr:cNvPr id="514" name="フローチャート: 判断 513"/>
        <xdr:cNvSpPr/>
      </xdr:nvSpPr>
      <xdr:spPr>
        <a:xfrm>
          <a:off x="16268700" y="6198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161646</xdr:rowOff>
    </xdr:from>
    <xdr:to>
      <xdr:col>81</xdr:col>
      <xdr:colOff>50800</xdr:colOff>
      <xdr:row>37</xdr:row>
      <xdr:rowOff>64994</xdr:rowOff>
    </xdr:to>
    <xdr:cxnSp macro="">
      <xdr:nvCxnSpPr>
        <xdr:cNvPr id="515" name="直線コネクタ 514"/>
        <xdr:cNvCxnSpPr/>
      </xdr:nvCxnSpPr>
      <xdr:spPr>
        <a:xfrm>
          <a:off x="14592300" y="6333846"/>
          <a:ext cx="889000" cy="74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45100</xdr:rowOff>
    </xdr:from>
    <xdr:to>
      <xdr:col>81</xdr:col>
      <xdr:colOff>101600</xdr:colOff>
      <xdr:row>36</xdr:row>
      <xdr:rowOff>146700</xdr:rowOff>
    </xdr:to>
    <xdr:sp macro="" textlink="">
      <xdr:nvSpPr>
        <xdr:cNvPr id="516" name="フローチャート: 判断 515"/>
        <xdr:cNvSpPr/>
      </xdr:nvSpPr>
      <xdr:spPr>
        <a:xfrm>
          <a:off x="15430500" y="621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163227</xdr:rowOff>
    </xdr:from>
    <xdr:ext cx="534377" cy="259045"/>
    <xdr:sp macro="" textlink="">
      <xdr:nvSpPr>
        <xdr:cNvPr id="517" name="テキスト ボックス 516"/>
        <xdr:cNvSpPr txBox="1"/>
      </xdr:nvSpPr>
      <xdr:spPr>
        <a:xfrm>
          <a:off x="15214111" y="5992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161646</xdr:rowOff>
    </xdr:from>
    <xdr:to>
      <xdr:col>76</xdr:col>
      <xdr:colOff>114300</xdr:colOff>
      <xdr:row>37</xdr:row>
      <xdr:rowOff>132750</xdr:rowOff>
    </xdr:to>
    <xdr:cxnSp macro="">
      <xdr:nvCxnSpPr>
        <xdr:cNvPr id="518" name="直線コネクタ 517"/>
        <xdr:cNvCxnSpPr/>
      </xdr:nvCxnSpPr>
      <xdr:spPr>
        <a:xfrm flipV="1">
          <a:off x="13703300" y="6333846"/>
          <a:ext cx="889000" cy="142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94295</xdr:rowOff>
    </xdr:from>
    <xdr:to>
      <xdr:col>76</xdr:col>
      <xdr:colOff>165100</xdr:colOff>
      <xdr:row>37</xdr:row>
      <xdr:rowOff>24445</xdr:rowOff>
    </xdr:to>
    <xdr:sp macro="" textlink="">
      <xdr:nvSpPr>
        <xdr:cNvPr id="519" name="フローチャート: 判断 518"/>
        <xdr:cNvSpPr/>
      </xdr:nvSpPr>
      <xdr:spPr>
        <a:xfrm>
          <a:off x="14541500" y="626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40972</xdr:rowOff>
    </xdr:from>
    <xdr:ext cx="534377" cy="259045"/>
    <xdr:sp macro="" textlink="">
      <xdr:nvSpPr>
        <xdr:cNvPr id="520" name="テキスト ボックス 519"/>
        <xdr:cNvSpPr txBox="1"/>
      </xdr:nvSpPr>
      <xdr:spPr>
        <a:xfrm>
          <a:off x="14325111" y="604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74869</xdr:rowOff>
    </xdr:from>
    <xdr:to>
      <xdr:col>71</xdr:col>
      <xdr:colOff>177800</xdr:colOff>
      <xdr:row>37</xdr:row>
      <xdr:rowOff>132750</xdr:rowOff>
    </xdr:to>
    <xdr:cxnSp macro="">
      <xdr:nvCxnSpPr>
        <xdr:cNvPr id="521" name="直線コネクタ 520"/>
        <xdr:cNvCxnSpPr/>
      </xdr:nvCxnSpPr>
      <xdr:spPr>
        <a:xfrm>
          <a:off x="12814300" y="6418519"/>
          <a:ext cx="889000" cy="57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103073</xdr:rowOff>
    </xdr:from>
    <xdr:to>
      <xdr:col>72</xdr:col>
      <xdr:colOff>38100</xdr:colOff>
      <xdr:row>37</xdr:row>
      <xdr:rowOff>33223</xdr:rowOff>
    </xdr:to>
    <xdr:sp macro="" textlink="">
      <xdr:nvSpPr>
        <xdr:cNvPr id="522" name="フローチャート: 判断 521"/>
        <xdr:cNvSpPr/>
      </xdr:nvSpPr>
      <xdr:spPr>
        <a:xfrm>
          <a:off x="13652500" y="627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49750</xdr:rowOff>
    </xdr:from>
    <xdr:ext cx="534377" cy="259045"/>
    <xdr:sp macro="" textlink="">
      <xdr:nvSpPr>
        <xdr:cNvPr id="523" name="テキスト ボックス 522"/>
        <xdr:cNvSpPr txBox="1"/>
      </xdr:nvSpPr>
      <xdr:spPr>
        <a:xfrm>
          <a:off x="13436111" y="605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108194</xdr:rowOff>
    </xdr:from>
    <xdr:to>
      <xdr:col>67</xdr:col>
      <xdr:colOff>101600</xdr:colOff>
      <xdr:row>37</xdr:row>
      <xdr:rowOff>38344</xdr:rowOff>
    </xdr:to>
    <xdr:sp macro="" textlink="">
      <xdr:nvSpPr>
        <xdr:cNvPr id="524" name="フローチャート: 判断 523"/>
        <xdr:cNvSpPr/>
      </xdr:nvSpPr>
      <xdr:spPr>
        <a:xfrm>
          <a:off x="12763500" y="628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54871</xdr:rowOff>
    </xdr:from>
    <xdr:ext cx="534377" cy="259045"/>
    <xdr:sp macro="" textlink="">
      <xdr:nvSpPr>
        <xdr:cNvPr id="525" name="テキスト ボックス 524"/>
        <xdr:cNvSpPr txBox="1"/>
      </xdr:nvSpPr>
      <xdr:spPr>
        <a:xfrm>
          <a:off x="12547111" y="605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46837</xdr:rowOff>
    </xdr:from>
    <xdr:to>
      <xdr:col>85</xdr:col>
      <xdr:colOff>177800</xdr:colOff>
      <xdr:row>36</xdr:row>
      <xdr:rowOff>148437</xdr:rowOff>
    </xdr:to>
    <xdr:sp macro="" textlink="">
      <xdr:nvSpPr>
        <xdr:cNvPr id="531" name="楕円 530"/>
        <xdr:cNvSpPr/>
      </xdr:nvSpPr>
      <xdr:spPr>
        <a:xfrm>
          <a:off x="16268700" y="621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25264</xdr:rowOff>
    </xdr:from>
    <xdr:ext cx="534377" cy="259045"/>
    <xdr:sp macro="" textlink="">
      <xdr:nvSpPr>
        <xdr:cNvPr id="532" name="消防費該当値テキスト"/>
        <xdr:cNvSpPr txBox="1"/>
      </xdr:nvSpPr>
      <xdr:spPr>
        <a:xfrm>
          <a:off x="16370300" y="6197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14194</xdr:rowOff>
    </xdr:from>
    <xdr:to>
      <xdr:col>81</xdr:col>
      <xdr:colOff>101600</xdr:colOff>
      <xdr:row>37</xdr:row>
      <xdr:rowOff>115794</xdr:rowOff>
    </xdr:to>
    <xdr:sp macro="" textlink="">
      <xdr:nvSpPr>
        <xdr:cNvPr id="533" name="楕円 532"/>
        <xdr:cNvSpPr/>
      </xdr:nvSpPr>
      <xdr:spPr>
        <a:xfrm>
          <a:off x="15430500" y="635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106921</xdr:rowOff>
    </xdr:from>
    <xdr:ext cx="534377" cy="259045"/>
    <xdr:sp macro="" textlink="">
      <xdr:nvSpPr>
        <xdr:cNvPr id="534" name="テキスト ボックス 533"/>
        <xdr:cNvSpPr txBox="1"/>
      </xdr:nvSpPr>
      <xdr:spPr>
        <a:xfrm>
          <a:off x="15214111" y="645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110846</xdr:rowOff>
    </xdr:from>
    <xdr:to>
      <xdr:col>76</xdr:col>
      <xdr:colOff>165100</xdr:colOff>
      <xdr:row>37</xdr:row>
      <xdr:rowOff>40996</xdr:rowOff>
    </xdr:to>
    <xdr:sp macro="" textlink="">
      <xdr:nvSpPr>
        <xdr:cNvPr id="535" name="楕円 534"/>
        <xdr:cNvSpPr/>
      </xdr:nvSpPr>
      <xdr:spPr>
        <a:xfrm>
          <a:off x="14541500" y="6283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32123</xdr:rowOff>
    </xdr:from>
    <xdr:ext cx="534377" cy="259045"/>
    <xdr:sp macro="" textlink="">
      <xdr:nvSpPr>
        <xdr:cNvPr id="536" name="テキスト ボックス 535"/>
        <xdr:cNvSpPr txBox="1"/>
      </xdr:nvSpPr>
      <xdr:spPr>
        <a:xfrm>
          <a:off x="14325111" y="6375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81950</xdr:rowOff>
    </xdr:from>
    <xdr:to>
      <xdr:col>72</xdr:col>
      <xdr:colOff>38100</xdr:colOff>
      <xdr:row>38</xdr:row>
      <xdr:rowOff>12100</xdr:rowOff>
    </xdr:to>
    <xdr:sp macro="" textlink="">
      <xdr:nvSpPr>
        <xdr:cNvPr id="537" name="楕円 536"/>
        <xdr:cNvSpPr/>
      </xdr:nvSpPr>
      <xdr:spPr>
        <a:xfrm>
          <a:off x="13652500" y="64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3228</xdr:rowOff>
    </xdr:from>
    <xdr:ext cx="534377" cy="259045"/>
    <xdr:sp macro="" textlink="">
      <xdr:nvSpPr>
        <xdr:cNvPr id="538" name="テキスト ボックス 537"/>
        <xdr:cNvSpPr txBox="1"/>
      </xdr:nvSpPr>
      <xdr:spPr>
        <a:xfrm>
          <a:off x="13436111" y="6518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24069</xdr:rowOff>
    </xdr:from>
    <xdr:to>
      <xdr:col>67</xdr:col>
      <xdr:colOff>101600</xdr:colOff>
      <xdr:row>37</xdr:row>
      <xdr:rowOff>125669</xdr:rowOff>
    </xdr:to>
    <xdr:sp macro="" textlink="">
      <xdr:nvSpPr>
        <xdr:cNvPr id="539" name="楕円 538"/>
        <xdr:cNvSpPr/>
      </xdr:nvSpPr>
      <xdr:spPr>
        <a:xfrm>
          <a:off x="12763500" y="636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116796</xdr:rowOff>
    </xdr:from>
    <xdr:ext cx="534377" cy="259045"/>
    <xdr:sp macro="" textlink="">
      <xdr:nvSpPr>
        <xdr:cNvPr id="540" name="テキスト ボックス 539"/>
        <xdr:cNvSpPr txBox="1"/>
      </xdr:nvSpPr>
      <xdr:spPr>
        <a:xfrm>
          <a:off x="12547111" y="6460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1" name="テキスト ボックス 55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3" name="テキスト ボックス 552"/>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5" name="テキスト ボックス 55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7" name="テキスト ボックス 55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59" name="テキスト ボックス 558"/>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54013</xdr:rowOff>
    </xdr:from>
    <xdr:to>
      <xdr:col>85</xdr:col>
      <xdr:colOff>126364</xdr:colOff>
      <xdr:row>57</xdr:row>
      <xdr:rowOff>160217</xdr:rowOff>
    </xdr:to>
    <xdr:cxnSp macro="">
      <xdr:nvCxnSpPr>
        <xdr:cNvPr id="565" name="直線コネクタ 564"/>
        <xdr:cNvCxnSpPr/>
      </xdr:nvCxnSpPr>
      <xdr:spPr>
        <a:xfrm flipV="1">
          <a:off x="16317595" y="8969413"/>
          <a:ext cx="1269" cy="963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164044</xdr:rowOff>
    </xdr:from>
    <xdr:ext cx="534377" cy="259045"/>
    <xdr:sp macro="" textlink="">
      <xdr:nvSpPr>
        <xdr:cNvPr id="566" name="教育費最小値テキスト"/>
        <xdr:cNvSpPr txBox="1"/>
      </xdr:nvSpPr>
      <xdr:spPr>
        <a:xfrm>
          <a:off x="16370300" y="993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160217</xdr:rowOff>
    </xdr:from>
    <xdr:to>
      <xdr:col>86</xdr:col>
      <xdr:colOff>25400</xdr:colOff>
      <xdr:row>57</xdr:row>
      <xdr:rowOff>160217</xdr:rowOff>
    </xdr:to>
    <xdr:cxnSp macro="">
      <xdr:nvCxnSpPr>
        <xdr:cNvPr id="567" name="直線コネクタ 566"/>
        <xdr:cNvCxnSpPr/>
      </xdr:nvCxnSpPr>
      <xdr:spPr>
        <a:xfrm>
          <a:off x="16230600" y="9932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690</xdr:rowOff>
    </xdr:from>
    <xdr:ext cx="534377" cy="259045"/>
    <xdr:sp macro="" textlink="">
      <xdr:nvSpPr>
        <xdr:cNvPr id="568" name="教育費最大値テキスト"/>
        <xdr:cNvSpPr txBox="1"/>
      </xdr:nvSpPr>
      <xdr:spPr>
        <a:xfrm>
          <a:off x="16370300" y="874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82,498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54013</xdr:rowOff>
    </xdr:from>
    <xdr:to>
      <xdr:col>86</xdr:col>
      <xdr:colOff>25400</xdr:colOff>
      <xdr:row>52</xdr:row>
      <xdr:rowOff>54013</xdr:rowOff>
    </xdr:to>
    <xdr:cxnSp macro="">
      <xdr:nvCxnSpPr>
        <xdr:cNvPr id="569" name="直線コネクタ 568"/>
        <xdr:cNvCxnSpPr/>
      </xdr:nvCxnSpPr>
      <xdr:spPr>
        <a:xfrm>
          <a:off x="16230600" y="8969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110496</xdr:rowOff>
    </xdr:from>
    <xdr:to>
      <xdr:col>85</xdr:col>
      <xdr:colOff>127000</xdr:colOff>
      <xdr:row>55</xdr:row>
      <xdr:rowOff>137433</xdr:rowOff>
    </xdr:to>
    <xdr:cxnSp macro="">
      <xdr:nvCxnSpPr>
        <xdr:cNvPr id="570" name="直線コネクタ 569"/>
        <xdr:cNvCxnSpPr/>
      </xdr:nvCxnSpPr>
      <xdr:spPr>
        <a:xfrm flipV="1">
          <a:off x="15481300" y="9368796"/>
          <a:ext cx="838200" cy="19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64108</xdr:rowOff>
    </xdr:from>
    <xdr:ext cx="534377" cy="259045"/>
    <xdr:sp macro="" textlink="">
      <xdr:nvSpPr>
        <xdr:cNvPr id="571" name="教育費平均値テキスト"/>
        <xdr:cNvSpPr txBox="1"/>
      </xdr:nvSpPr>
      <xdr:spPr>
        <a:xfrm>
          <a:off x="16370300" y="9493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85681</xdr:rowOff>
    </xdr:from>
    <xdr:to>
      <xdr:col>85</xdr:col>
      <xdr:colOff>177800</xdr:colOff>
      <xdr:row>56</xdr:row>
      <xdr:rowOff>15831</xdr:rowOff>
    </xdr:to>
    <xdr:sp macro="" textlink="">
      <xdr:nvSpPr>
        <xdr:cNvPr id="572" name="フローチャート: 判断 571"/>
        <xdr:cNvSpPr/>
      </xdr:nvSpPr>
      <xdr:spPr>
        <a:xfrm>
          <a:off x="16268700" y="951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50</xdr:row>
      <xdr:rowOff>100076</xdr:rowOff>
    </xdr:from>
    <xdr:to>
      <xdr:col>81</xdr:col>
      <xdr:colOff>50800</xdr:colOff>
      <xdr:row>55</xdr:row>
      <xdr:rowOff>137433</xdr:rowOff>
    </xdr:to>
    <xdr:cxnSp macro="">
      <xdr:nvCxnSpPr>
        <xdr:cNvPr id="573" name="直線コネクタ 572"/>
        <xdr:cNvCxnSpPr/>
      </xdr:nvCxnSpPr>
      <xdr:spPr>
        <a:xfrm>
          <a:off x="14592300" y="8672576"/>
          <a:ext cx="889000" cy="894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39770</xdr:rowOff>
    </xdr:from>
    <xdr:to>
      <xdr:col>81</xdr:col>
      <xdr:colOff>101600</xdr:colOff>
      <xdr:row>56</xdr:row>
      <xdr:rowOff>141370</xdr:rowOff>
    </xdr:to>
    <xdr:sp macro="" textlink="">
      <xdr:nvSpPr>
        <xdr:cNvPr id="574" name="フローチャート: 判断 573"/>
        <xdr:cNvSpPr/>
      </xdr:nvSpPr>
      <xdr:spPr>
        <a:xfrm>
          <a:off x="15430500" y="964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132497</xdr:rowOff>
    </xdr:from>
    <xdr:ext cx="534377" cy="259045"/>
    <xdr:sp macro="" textlink="">
      <xdr:nvSpPr>
        <xdr:cNvPr id="575" name="テキスト ボックス 574"/>
        <xdr:cNvSpPr txBox="1"/>
      </xdr:nvSpPr>
      <xdr:spPr>
        <a:xfrm>
          <a:off x="15214111" y="973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50</xdr:row>
      <xdr:rowOff>100076</xdr:rowOff>
    </xdr:from>
    <xdr:to>
      <xdr:col>76</xdr:col>
      <xdr:colOff>114300</xdr:colOff>
      <xdr:row>57</xdr:row>
      <xdr:rowOff>29572</xdr:rowOff>
    </xdr:to>
    <xdr:cxnSp macro="">
      <xdr:nvCxnSpPr>
        <xdr:cNvPr id="576" name="直線コネクタ 575"/>
        <xdr:cNvCxnSpPr/>
      </xdr:nvCxnSpPr>
      <xdr:spPr>
        <a:xfrm flipV="1">
          <a:off x="13703300" y="8672576"/>
          <a:ext cx="889000" cy="1129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132220</xdr:rowOff>
    </xdr:from>
    <xdr:to>
      <xdr:col>76</xdr:col>
      <xdr:colOff>165100</xdr:colOff>
      <xdr:row>57</xdr:row>
      <xdr:rowOff>62370</xdr:rowOff>
    </xdr:to>
    <xdr:sp macro="" textlink="">
      <xdr:nvSpPr>
        <xdr:cNvPr id="577" name="フローチャート: 判断 576"/>
        <xdr:cNvSpPr/>
      </xdr:nvSpPr>
      <xdr:spPr>
        <a:xfrm>
          <a:off x="14541500" y="973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53497</xdr:rowOff>
    </xdr:from>
    <xdr:ext cx="534377" cy="259045"/>
    <xdr:sp macro="" textlink="">
      <xdr:nvSpPr>
        <xdr:cNvPr id="578" name="テキスト ボックス 577"/>
        <xdr:cNvSpPr txBox="1"/>
      </xdr:nvSpPr>
      <xdr:spPr>
        <a:xfrm>
          <a:off x="14325111" y="982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29572</xdr:rowOff>
    </xdr:from>
    <xdr:to>
      <xdr:col>71</xdr:col>
      <xdr:colOff>177800</xdr:colOff>
      <xdr:row>58</xdr:row>
      <xdr:rowOff>75159</xdr:rowOff>
    </xdr:to>
    <xdr:cxnSp macro="">
      <xdr:nvCxnSpPr>
        <xdr:cNvPr id="579" name="直線コネクタ 578"/>
        <xdr:cNvCxnSpPr/>
      </xdr:nvCxnSpPr>
      <xdr:spPr>
        <a:xfrm flipV="1">
          <a:off x="12814300" y="9802222"/>
          <a:ext cx="889000" cy="217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119037</xdr:rowOff>
    </xdr:from>
    <xdr:to>
      <xdr:col>72</xdr:col>
      <xdr:colOff>38100</xdr:colOff>
      <xdr:row>57</xdr:row>
      <xdr:rowOff>49187</xdr:rowOff>
    </xdr:to>
    <xdr:sp macro="" textlink="">
      <xdr:nvSpPr>
        <xdr:cNvPr id="580" name="フローチャート: 判断 579"/>
        <xdr:cNvSpPr/>
      </xdr:nvSpPr>
      <xdr:spPr>
        <a:xfrm>
          <a:off x="13652500" y="972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65714</xdr:rowOff>
    </xdr:from>
    <xdr:ext cx="534377" cy="259045"/>
    <xdr:sp macro="" textlink="">
      <xdr:nvSpPr>
        <xdr:cNvPr id="581" name="テキスト ボックス 580"/>
        <xdr:cNvSpPr txBox="1"/>
      </xdr:nvSpPr>
      <xdr:spPr>
        <a:xfrm>
          <a:off x="13436111" y="949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151746</xdr:rowOff>
    </xdr:from>
    <xdr:to>
      <xdr:col>67</xdr:col>
      <xdr:colOff>101600</xdr:colOff>
      <xdr:row>57</xdr:row>
      <xdr:rowOff>81896</xdr:rowOff>
    </xdr:to>
    <xdr:sp macro="" textlink="">
      <xdr:nvSpPr>
        <xdr:cNvPr id="582" name="フローチャート: 判断 581"/>
        <xdr:cNvSpPr/>
      </xdr:nvSpPr>
      <xdr:spPr>
        <a:xfrm>
          <a:off x="12763500" y="975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98423</xdr:rowOff>
    </xdr:from>
    <xdr:ext cx="534377" cy="259045"/>
    <xdr:sp macro="" textlink="">
      <xdr:nvSpPr>
        <xdr:cNvPr id="583" name="テキスト ボックス 582"/>
        <xdr:cNvSpPr txBox="1"/>
      </xdr:nvSpPr>
      <xdr:spPr>
        <a:xfrm>
          <a:off x="12547111" y="952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59696</xdr:rowOff>
    </xdr:from>
    <xdr:to>
      <xdr:col>85</xdr:col>
      <xdr:colOff>177800</xdr:colOff>
      <xdr:row>54</xdr:row>
      <xdr:rowOff>161296</xdr:rowOff>
    </xdr:to>
    <xdr:sp macro="" textlink="">
      <xdr:nvSpPr>
        <xdr:cNvPr id="589" name="楕円 588"/>
        <xdr:cNvSpPr/>
      </xdr:nvSpPr>
      <xdr:spPr>
        <a:xfrm>
          <a:off x="16268700" y="931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82573</xdr:rowOff>
    </xdr:from>
    <xdr:ext cx="534377" cy="259045"/>
    <xdr:sp macro="" textlink="">
      <xdr:nvSpPr>
        <xdr:cNvPr id="590" name="教育費該当値テキスト"/>
        <xdr:cNvSpPr txBox="1"/>
      </xdr:nvSpPr>
      <xdr:spPr>
        <a:xfrm>
          <a:off x="16370300" y="916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86633</xdr:rowOff>
    </xdr:from>
    <xdr:to>
      <xdr:col>81</xdr:col>
      <xdr:colOff>101600</xdr:colOff>
      <xdr:row>56</xdr:row>
      <xdr:rowOff>16783</xdr:rowOff>
    </xdr:to>
    <xdr:sp macro="" textlink="">
      <xdr:nvSpPr>
        <xdr:cNvPr id="591" name="楕円 590"/>
        <xdr:cNvSpPr/>
      </xdr:nvSpPr>
      <xdr:spPr>
        <a:xfrm>
          <a:off x="15430500" y="951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33310</xdr:rowOff>
    </xdr:from>
    <xdr:ext cx="534377" cy="259045"/>
    <xdr:sp macro="" textlink="">
      <xdr:nvSpPr>
        <xdr:cNvPr id="592" name="テキスト ボックス 591"/>
        <xdr:cNvSpPr txBox="1"/>
      </xdr:nvSpPr>
      <xdr:spPr>
        <a:xfrm>
          <a:off x="15214111" y="9291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50</xdr:row>
      <xdr:rowOff>49276</xdr:rowOff>
    </xdr:from>
    <xdr:to>
      <xdr:col>76</xdr:col>
      <xdr:colOff>165100</xdr:colOff>
      <xdr:row>50</xdr:row>
      <xdr:rowOff>150876</xdr:rowOff>
    </xdr:to>
    <xdr:sp macro="" textlink="">
      <xdr:nvSpPr>
        <xdr:cNvPr id="593" name="楕円 592"/>
        <xdr:cNvSpPr/>
      </xdr:nvSpPr>
      <xdr:spPr>
        <a:xfrm>
          <a:off x="14541500" y="862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48</xdr:row>
      <xdr:rowOff>167403</xdr:rowOff>
    </xdr:from>
    <xdr:ext cx="534377" cy="259045"/>
    <xdr:sp macro="" textlink="">
      <xdr:nvSpPr>
        <xdr:cNvPr id="594" name="テキスト ボックス 593"/>
        <xdr:cNvSpPr txBox="1"/>
      </xdr:nvSpPr>
      <xdr:spPr>
        <a:xfrm>
          <a:off x="14325111" y="839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150222</xdr:rowOff>
    </xdr:from>
    <xdr:to>
      <xdr:col>72</xdr:col>
      <xdr:colOff>38100</xdr:colOff>
      <xdr:row>57</xdr:row>
      <xdr:rowOff>80372</xdr:rowOff>
    </xdr:to>
    <xdr:sp macro="" textlink="">
      <xdr:nvSpPr>
        <xdr:cNvPr id="595" name="楕円 594"/>
        <xdr:cNvSpPr/>
      </xdr:nvSpPr>
      <xdr:spPr>
        <a:xfrm>
          <a:off x="13652500" y="975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71499</xdr:rowOff>
    </xdr:from>
    <xdr:ext cx="534377" cy="259045"/>
    <xdr:sp macro="" textlink="">
      <xdr:nvSpPr>
        <xdr:cNvPr id="596" name="テキスト ボックス 595"/>
        <xdr:cNvSpPr txBox="1"/>
      </xdr:nvSpPr>
      <xdr:spPr>
        <a:xfrm>
          <a:off x="13436111" y="984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24359</xdr:rowOff>
    </xdr:from>
    <xdr:to>
      <xdr:col>67</xdr:col>
      <xdr:colOff>101600</xdr:colOff>
      <xdr:row>58</xdr:row>
      <xdr:rowOff>125959</xdr:rowOff>
    </xdr:to>
    <xdr:sp macro="" textlink="">
      <xdr:nvSpPr>
        <xdr:cNvPr id="597" name="楕円 596"/>
        <xdr:cNvSpPr/>
      </xdr:nvSpPr>
      <xdr:spPr>
        <a:xfrm>
          <a:off x="12763500" y="9968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117086</xdr:rowOff>
    </xdr:from>
    <xdr:ext cx="534377" cy="259045"/>
    <xdr:sp macro="" textlink="">
      <xdr:nvSpPr>
        <xdr:cNvPr id="598" name="テキスト ボックス 597"/>
        <xdr:cNvSpPr txBox="1"/>
      </xdr:nvSpPr>
      <xdr:spPr>
        <a:xfrm>
          <a:off x="12547111" y="1006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12" name="テキスト ボックス 611"/>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8" name="テキスト ボックス 61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0" name="テキスト ボックス 61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47193</xdr:rowOff>
    </xdr:from>
    <xdr:to>
      <xdr:col>85</xdr:col>
      <xdr:colOff>126364</xdr:colOff>
      <xdr:row>79</xdr:row>
      <xdr:rowOff>44450</xdr:rowOff>
    </xdr:to>
    <xdr:cxnSp macro="">
      <xdr:nvCxnSpPr>
        <xdr:cNvPr id="622" name="直線コネクタ 621"/>
        <xdr:cNvCxnSpPr/>
      </xdr:nvCxnSpPr>
      <xdr:spPr>
        <a:xfrm flipV="1">
          <a:off x="16317595" y="12220143"/>
          <a:ext cx="1269" cy="1368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165320</xdr:rowOff>
    </xdr:from>
    <xdr:ext cx="534377" cy="259045"/>
    <xdr:sp macro="" textlink="">
      <xdr:nvSpPr>
        <xdr:cNvPr id="625" name="災害復旧費最大値テキスト"/>
        <xdr:cNvSpPr txBox="1"/>
      </xdr:nvSpPr>
      <xdr:spPr>
        <a:xfrm>
          <a:off x="16370300" y="1199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47193</xdr:rowOff>
    </xdr:from>
    <xdr:to>
      <xdr:col>86</xdr:col>
      <xdr:colOff>25400</xdr:colOff>
      <xdr:row>71</xdr:row>
      <xdr:rowOff>47193</xdr:rowOff>
    </xdr:to>
    <xdr:cxnSp macro="">
      <xdr:nvCxnSpPr>
        <xdr:cNvPr id="626" name="直線コネクタ 625"/>
        <xdr:cNvCxnSpPr/>
      </xdr:nvCxnSpPr>
      <xdr:spPr>
        <a:xfrm>
          <a:off x="16230600" y="1222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12979</xdr:rowOff>
    </xdr:from>
    <xdr:to>
      <xdr:col>85</xdr:col>
      <xdr:colOff>127000</xdr:colOff>
      <xdr:row>79</xdr:row>
      <xdr:rowOff>43993</xdr:rowOff>
    </xdr:to>
    <xdr:cxnSp macro="">
      <xdr:nvCxnSpPr>
        <xdr:cNvPr id="627" name="直線コネクタ 626"/>
        <xdr:cNvCxnSpPr/>
      </xdr:nvCxnSpPr>
      <xdr:spPr>
        <a:xfrm>
          <a:off x="15481300" y="13557529"/>
          <a:ext cx="838200" cy="31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108957</xdr:rowOff>
    </xdr:from>
    <xdr:ext cx="469744" cy="259045"/>
    <xdr:sp macro="" textlink="">
      <xdr:nvSpPr>
        <xdr:cNvPr id="628" name="災害復旧費平均値テキスト"/>
        <xdr:cNvSpPr txBox="1"/>
      </xdr:nvSpPr>
      <xdr:spPr>
        <a:xfrm>
          <a:off x="16370300" y="13310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86080</xdr:rowOff>
    </xdr:from>
    <xdr:to>
      <xdr:col>85</xdr:col>
      <xdr:colOff>177800</xdr:colOff>
      <xdr:row>79</xdr:row>
      <xdr:rowOff>16230</xdr:rowOff>
    </xdr:to>
    <xdr:sp macro="" textlink="">
      <xdr:nvSpPr>
        <xdr:cNvPr id="629" name="フローチャート: 判断 628"/>
        <xdr:cNvSpPr/>
      </xdr:nvSpPr>
      <xdr:spPr>
        <a:xfrm>
          <a:off x="16268700" y="1345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102209</xdr:rowOff>
    </xdr:from>
    <xdr:to>
      <xdr:col>81</xdr:col>
      <xdr:colOff>50800</xdr:colOff>
      <xdr:row>79</xdr:row>
      <xdr:rowOff>12979</xdr:rowOff>
    </xdr:to>
    <xdr:cxnSp macro="">
      <xdr:nvCxnSpPr>
        <xdr:cNvPr id="630" name="直線コネクタ 629"/>
        <xdr:cNvCxnSpPr/>
      </xdr:nvCxnSpPr>
      <xdr:spPr>
        <a:xfrm>
          <a:off x="14592300" y="13303859"/>
          <a:ext cx="889000" cy="253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69469</xdr:rowOff>
    </xdr:from>
    <xdr:to>
      <xdr:col>81</xdr:col>
      <xdr:colOff>101600</xdr:colOff>
      <xdr:row>78</xdr:row>
      <xdr:rowOff>171069</xdr:rowOff>
    </xdr:to>
    <xdr:sp macro="" textlink="">
      <xdr:nvSpPr>
        <xdr:cNvPr id="631" name="フローチャート: 判断 630"/>
        <xdr:cNvSpPr/>
      </xdr:nvSpPr>
      <xdr:spPr>
        <a:xfrm>
          <a:off x="15430500" y="1344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16146</xdr:rowOff>
    </xdr:from>
    <xdr:ext cx="469744" cy="259045"/>
    <xdr:sp macro="" textlink="">
      <xdr:nvSpPr>
        <xdr:cNvPr id="632" name="テキスト ボックス 631"/>
        <xdr:cNvSpPr txBox="1"/>
      </xdr:nvSpPr>
      <xdr:spPr>
        <a:xfrm>
          <a:off x="15246428" y="1321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102209</xdr:rowOff>
    </xdr:from>
    <xdr:to>
      <xdr:col>76</xdr:col>
      <xdr:colOff>114300</xdr:colOff>
      <xdr:row>79</xdr:row>
      <xdr:rowOff>43231</xdr:rowOff>
    </xdr:to>
    <xdr:cxnSp macro="">
      <xdr:nvCxnSpPr>
        <xdr:cNvPr id="633" name="直線コネクタ 632"/>
        <xdr:cNvCxnSpPr/>
      </xdr:nvCxnSpPr>
      <xdr:spPr>
        <a:xfrm flipV="1">
          <a:off x="13703300" y="13303859"/>
          <a:ext cx="889000" cy="283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57810</xdr:rowOff>
    </xdr:from>
    <xdr:to>
      <xdr:col>76</xdr:col>
      <xdr:colOff>165100</xdr:colOff>
      <xdr:row>78</xdr:row>
      <xdr:rowOff>159410</xdr:rowOff>
    </xdr:to>
    <xdr:sp macro="" textlink="">
      <xdr:nvSpPr>
        <xdr:cNvPr id="634" name="フローチャート: 判断 633"/>
        <xdr:cNvSpPr/>
      </xdr:nvSpPr>
      <xdr:spPr>
        <a:xfrm>
          <a:off x="14541500" y="1343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150537</xdr:rowOff>
    </xdr:from>
    <xdr:ext cx="469744" cy="259045"/>
    <xdr:sp macro="" textlink="">
      <xdr:nvSpPr>
        <xdr:cNvPr id="635" name="テキスト ボックス 634"/>
        <xdr:cNvSpPr txBox="1"/>
      </xdr:nvSpPr>
      <xdr:spPr>
        <a:xfrm>
          <a:off x="14357428" y="13523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43231</xdr:rowOff>
    </xdr:from>
    <xdr:to>
      <xdr:col>71</xdr:col>
      <xdr:colOff>177800</xdr:colOff>
      <xdr:row>79</xdr:row>
      <xdr:rowOff>44450</xdr:rowOff>
    </xdr:to>
    <xdr:cxnSp macro="">
      <xdr:nvCxnSpPr>
        <xdr:cNvPr id="636" name="直線コネクタ 635"/>
        <xdr:cNvCxnSpPr/>
      </xdr:nvCxnSpPr>
      <xdr:spPr>
        <a:xfrm flipV="1">
          <a:off x="12814300" y="13587781"/>
          <a:ext cx="8890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127991</xdr:rowOff>
    </xdr:from>
    <xdr:to>
      <xdr:col>72</xdr:col>
      <xdr:colOff>38100</xdr:colOff>
      <xdr:row>79</xdr:row>
      <xdr:rowOff>58141</xdr:rowOff>
    </xdr:to>
    <xdr:sp macro="" textlink="">
      <xdr:nvSpPr>
        <xdr:cNvPr id="637" name="フローチャート: 判断 636"/>
        <xdr:cNvSpPr/>
      </xdr:nvSpPr>
      <xdr:spPr>
        <a:xfrm>
          <a:off x="13652500" y="13501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74668</xdr:rowOff>
    </xdr:from>
    <xdr:ext cx="378565" cy="259045"/>
    <xdr:sp macro="" textlink="">
      <xdr:nvSpPr>
        <xdr:cNvPr id="638" name="テキスト ボックス 637"/>
        <xdr:cNvSpPr txBox="1"/>
      </xdr:nvSpPr>
      <xdr:spPr>
        <a:xfrm>
          <a:off x="13514017" y="13276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123037</xdr:rowOff>
    </xdr:from>
    <xdr:to>
      <xdr:col>67</xdr:col>
      <xdr:colOff>101600</xdr:colOff>
      <xdr:row>79</xdr:row>
      <xdr:rowOff>53187</xdr:rowOff>
    </xdr:to>
    <xdr:sp macro="" textlink="">
      <xdr:nvSpPr>
        <xdr:cNvPr id="639" name="フローチャート: 判断 638"/>
        <xdr:cNvSpPr/>
      </xdr:nvSpPr>
      <xdr:spPr>
        <a:xfrm>
          <a:off x="12763500" y="1349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69714</xdr:rowOff>
    </xdr:from>
    <xdr:ext cx="378565" cy="259045"/>
    <xdr:sp macro="" textlink="">
      <xdr:nvSpPr>
        <xdr:cNvPr id="640" name="テキスト ボックス 639"/>
        <xdr:cNvSpPr txBox="1"/>
      </xdr:nvSpPr>
      <xdr:spPr>
        <a:xfrm>
          <a:off x="12625017" y="13271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164643</xdr:rowOff>
    </xdr:from>
    <xdr:to>
      <xdr:col>85</xdr:col>
      <xdr:colOff>177800</xdr:colOff>
      <xdr:row>79</xdr:row>
      <xdr:rowOff>94793</xdr:rowOff>
    </xdr:to>
    <xdr:sp macro="" textlink="">
      <xdr:nvSpPr>
        <xdr:cNvPr id="646" name="楕円 645"/>
        <xdr:cNvSpPr/>
      </xdr:nvSpPr>
      <xdr:spPr>
        <a:xfrm>
          <a:off x="16268700" y="1353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79570</xdr:rowOff>
    </xdr:from>
    <xdr:ext cx="249299" cy="259045"/>
    <xdr:sp macro="" textlink="">
      <xdr:nvSpPr>
        <xdr:cNvPr id="647" name="災害復旧費該当値テキスト"/>
        <xdr:cNvSpPr txBox="1"/>
      </xdr:nvSpPr>
      <xdr:spPr>
        <a:xfrm>
          <a:off x="16370300" y="134526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133629</xdr:rowOff>
    </xdr:from>
    <xdr:to>
      <xdr:col>81</xdr:col>
      <xdr:colOff>101600</xdr:colOff>
      <xdr:row>79</xdr:row>
      <xdr:rowOff>63779</xdr:rowOff>
    </xdr:to>
    <xdr:sp macro="" textlink="">
      <xdr:nvSpPr>
        <xdr:cNvPr id="648" name="楕円 647"/>
        <xdr:cNvSpPr/>
      </xdr:nvSpPr>
      <xdr:spPr>
        <a:xfrm>
          <a:off x="15430500" y="1350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54906</xdr:rowOff>
    </xdr:from>
    <xdr:ext cx="378565" cy="259045"/>
    <xdr:sp macro="" textlink="">
      <xdr:nvSpPr>
        <xdr:cNvPr id="649" name="テキスト ボックス 648"/>
        <xdr:cNvSpPr txBox="1"/>
      </xdr:nvSpPr>
      <xdr:spPr>
        <a:xfrm>
          <a:off x="15292017" y="135994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51409</xdr:rowOff>
    </xdr:from>
    <xdr:to>
      <xdr:col>76</xdr:col>
      <xdr:colOff>165100</xdr:colOff>
      <xdr:row>77</xdr:row>
      <xdr:rowOff>153009</xdr:rowOff>
    </xdr:to>
    <xdr:sp macro="" textlink="">
      <xdr:nvSpPr>
        <xdr:cNvPr id="650" name="楕円 649"/>
        <xdr:cNvSpPr/>
      </xdr:nvSpPr>
      <xdr:spPr>
        <a:xfrm>
          <a:off x="14541500" y="1325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169536</xdr:rowOff>
    </xdr:from>
    <xdr:ext cx="469744" cy="259045"/>
    <xdr:sp macro="" textlink="">
      <xdr:nvSpPr>
        <xdr:cNvPr id="651" name="テキスト ボックス 650"/>
        <xdr:cNvSpPr txBox="1"/>
      </xdr:nvSpPr>
      <xdr:spPr>
        <a:xfrm>
          <a:off x="14357428" y="13028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163881</xdr:rowOff>
    </xdr:from>
    <xdr:to>
      <xdr:col>72</xdr:col>
      <xdr:colOff>38100</xdr:colOff>
      <xdr:row>79</xdr:row>
      <xdr:rowOff>94031</xdr:rowOff>
    </xdr:to>
    <xdr:sp macro="" textlink="">
      <xdr:nvSpPr>
        <xdr:cNvPr id="652" name="楕円 651"/>
        <xdr:cNvSpPr/>
      </xdr:nvSpPr>
      <xdr:spPr>
        <a:xfrm>
          <a:off x="13652500" y="1353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85158</xdr:rowOff>
    </xdr:from>
    <xdr:ext cx="313932" cy="259045"/>
    <xdr:sp macro="" textlink="">
      <xdr:nvSpPr>
        <xdr:cNvPr id="653" name="テキスト ボックス 652"/>
        <xdr:cNvSpPr txBox="1"/>
      </xdr:nvSpPr>
      <xdr:spPr>
        <a:xfrm>
          <a:off x="13546333" y="136297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4" name="楕円 653"/>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5" name="テキスト ボックス 654"/>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9" name="テキスト ボックス 66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1" name="テキスト ボックス 670"/>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3" name="テキスト ボックス 672"/>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96</xdr:row>
      <xdr:rowOff>88829</xdr:rowOff>
    </xdr:from>
    <xdr:to>
      <xdr:col>85</xdr:col>
      <xdr:colOff>126364</xdr:colOff>
      <xdr:row>98</xdr:row>
      <xdr:rowOff>113525</xdr:rowOff>
    </xdr:to>
    <xdr:cxnSp macro="">
      <xdr:nvCxnSpPr>
        <xdr:cNvPr id="679" name="直線コネクタ 678"/>
        <xdr:cNvCxnSpPr/>
      </xdr:nvCxnSpPr>
      <xdr:spPr>
        <a:xfrm flipV="1">
          <a:off x="16317595" y="16548029"/>
          <a:ext cx="1269" cy="367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117352</xdr:rowOff>
    </xdr:from>
    <xdr:ext cx="534377" cy="259045"/>
    <xdr:sp macro="" textlink="">
      <xdr:nvSpPr>
        <xdr:cNvPr id="680" name="公債費最小値テキスト"/>
        <xdr:cNvSpPr txBox="1"/>
      </xdr:nvSpPr>
      <xdr:spPr>
        <a:xfrm>
          <a:off x="16370300" y="1691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113525</xdr:rowOff>
    </xdr:from>
    <xdr:to>
      <xdr:col>86</xdr:col>
      <xdr:colOff>25400</xdr:colOff>
      <xdr:row>98</xdr:row>
      <xdr:rowOff>113525</xdr:rowOff>
    </xdr:to>
    <xdr:cxnSp macro="">
      <xdr:nvCxnSpPr>
        <xdr:cNvPr id="681" name="直線コネクタ 680"/>
        <xdr:cNvCxnSpPr/>
      </xdr:nvCxnSpPr>
      <xdr:spPr>
        <a:xfrm>
          <a:off x="16230600" y="16915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35506</xdr:rowOff>
    </xdr:from>
    <xdr:ext cx="534377" cy="259045"/>
    <xdr:sp macro="" textlink="">
      <xdr:nvSpPr>
        <xdr:cNvPr id="682" name="公債費最大値テキスト"/>
        <xdr:cNvSpPr txBox="1"/>
      </xdr:nvSpPr>
      <xdr:spPr>
        <a:xfrm>
          <a:off x="16370300" y="16323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61,676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96</xdr:row>
      <xdr:rowOff>88829</xdr:rowOff>
    </xdr:from>
    <xdr:to>
      <xdr:col>86</xdr:col>
      <xdr:colOff>25400</xdr:colOff>
      <xdr:row>96</xdr:row>
      <xdr:rowOff>88829</xdr:rowOff>
    </xdr:to>
    <xdr:cxnSp macro="">
      <xdr:nvCxnSpPr>
        <xdr:cNvPr id="683" name="直線コネクタ 682"/>
        <xdr:cNvCxnSpPr/>
      </xdr:nvCxnSpPr>
      <xdr:spPr>
        <a:xfrm>
          <a:off x="16230600" y="16548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88829</xdr:rowOff>
    </xdr:from>
    <xdr:to>
      <xdr:col>85</xdr:col>
      <xdr:colOff>127000</xdr:colOff>
      <xdr:row>96</xdr:row>
      <xdr:rowOff>145042</xdr:rowOff>
    </xdr:to>
    <xdr:cxnSp macro="">
      <xdr:nvCxnSpPr>
        <xdr:cNvPr id="684" name="直線コネクタ 683"/>
        <xdr:cNvCxnSpPr/>
      </xdr:nvCxnSpPr>
      <xdr:spPr>
        <a:xfrm flipV="1">
          <a:off x="15481300" y="16548029"/>
          <a:ext cx="838200" cy="56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70085</xdr:rowOff>
    </xdr:from>
    <xdr:ext cx="534377" cy="259045"/>
    <xdr:sp macro="" textlink="">
      <xdr:nvSpPr>
        <xdr:cNvPr id="685" name="公債費平均値テキスト"/>
        <xdr:cNvSpPr txBox="1"/>
      </xdr:nvSpPr>
      <xdr:spPr>
        <a:xfrm>
          <a:off x="16370300" y="16700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91658</xdr:rowOff>
    </xdr:from>
    <xdr:to>
      <xdr:col>85</xdr:col>
      <xdr:colOff>177800</xdr:colOff>
      <xdr:row>98</xdr:row>
      <xdr:rowOff>21808</xdr:rowOff>
    </xdr:to>
    <xdr:sp macro="" textlink="">
      <xdr:nvSpPr>
        <xdr:cNvPr id="686" name="フローチャート: 判断 685"/>
        <xdr:cNvSpPr/>
      </xdr:nvSpPr>
      <xdr:spPr>
        <a:xfrm>
          <a:off x="16268700" y="1672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133688</xdr:rowOff>
    </xdr:from>
    <xdr:to>
      <xdr:col>81</xdr:col>
      <xdr:colOff>50800</xdr:colOff>
      <xdr:row>96</xdr:row>
      <xdr:rowOff>145042</xdr:rowOff>
    </xdr:to>
    <xdr:cxnSp macro="">
      <xdr:nvCxnSpPr>
        <xdr:cNvPr id="687" name="直線コネクタ 686"/>
        <xdr:cNvCxnSpPr/>
      </xdr:nvCxnSpPr>
      <xdr:spPr>
        <a:xfrm>
          <a:off x="14592300" y="16421438"/>
          <a:ext cx="889000" cy="182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94486</xdr:rowOff>
    </xdr:from>
    <xdr:to>
      <xdr:col>81</xdr:col>
      <xdr:colOff>101600</xdr:colOff>
      <xdr:row>98</xdr:row>
      <xdr:rowOff>24636</xdr:rowOff>
    </xdr:to>
    <xdr:sp macro="" textlink="">
      <xdr:nvSpPr>
        <xdr:cNvPr id="688" name="フローチャート: 判断 687"/>
        <xdr:cNvSpPr/>
      </xdr:nvSpPr>
      <xdr:spPr>
        <a:xfrm>
          <a:off x="15430500" y="1672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15763</xdr:rowOff>
    </xdr:from>
    <xdr:ext cx="534377" cy="259045"/>
    <xdr:sp macro="" textlink="">
      <xdr:nvSpPr>
        <xdr:cNvPr id="689" name="テキスト ボックス 688"/>
        <xdr:cNvSpPr txBox="1"/>
      </xdr:nvSpPr>
      <xdr:spPr>
        <a:xfrm>
          <a:off x="15214111" y="1681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133688</xdr:rowOff>
    </xdr:from>
    <xdr:to>
      <xdr:col>76</xdr:col>
      <xdr:colOff>114300</xdr:colOff>
      <xdr:row>96</xdr:row>
      <xdr:rowOff>57496</xdr:rowOff>
    </xdr:to>
    <xdr:cxnSp macro="">
      <xdr:nvCxnSpPr>
        <xdr:cNvPr id="690" name="直線コネクタ 689"/>
        <xdr:cNvCxnSpPr/>
      </xdr:nvCxnSpPr>
      <xdr:spPr>
        <a:xfrm flipV="1">
          <a:off x="13703300" y="16421438"/>
          <a:ext cx="889000" cy="9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86888</xdr:rowOff>
    </xdr:from>
    <xdr:to>
      <xdr:col>76</xdr:col>
      <xdr:colOff>165100</xdr:colOff>
      <xdr:row>98</xdr:row>
      <xdr:rowOff>17038</xdr:rowOff>
    </xdr:to>
    <xdr:sp macro="" textlink="">
      <xdr:nvSpPr>
        <xdr:cNvPr id="691" name="フローチャート: 判断 690"/>
        <xdr:cNvSpPr/>
      </xdr:nvSpPr>
      <xdr:spPr>
        <a:xfrm>
          <a:off x="14541500" y="1671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8165</xdr:rowOff>
    </xdr:from>
    <xdr:ext cx="534377" cy="259045"/>
    <xdr:sp macro="" textlink="">
      <xdr:nvSpPr>
        <xdr:cNvPr id="692" name="テキスト ボックス 691"/>
        <xdr:cNvSpPr txBox="1"/>
      </xdr:nvSpPr>
      <xdr:spPr>
        <a:xfrm>
          <a:off x="14325111" y="1681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146496</xdr:rowOff>
    </xdr:from>
    <xdr:to>
      <xdr:col>71</xdr:col>
      <xdr:colOff>177800</xdr:colOff>
      <xdr:row>96</xdr:row>
      <xdr:rowOff>57496</xdr:rowOff>
    </xdr:to>
    <xdr:cxnSp macro="">
      <xdr:nvCxnSpPr>
        <xdr:cNvPr id="693" name="直線コネクタ 692"/>
        <xdr:cNvCxnSpPr/>
      </xdr:nvCxnSpPr>
      <xdr:spPr>
        <a:xfrm>
          <a:off x="12814300" y="15748446"/>
          <a:ext cx="889000" cy="768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81318</xdr:rowOff>
    </xdr:from>
    <xdr:to>
      <xdr:col>72</xdr:col>
      <xdr:colOff>38100</xdr:colOff>
      <xdr:row>98</xdr:row>
      <xdr:rowOff>11468</xdr:rowOff>
    </xdr:to>
    <xdr:sp macro="" textlink="">
      <xdr:nvSpPr>
        <xdr:cNvPr id="694" name="フローチャート: 判断 693"/>
        <xdr:cNvSpPr/>
      </xdr:nvSpPr>
      <xdr:spPr>
        <a:xfrm>
          <a:off x="13652500" y="1671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2595</xdr:rowOff>
    </xdr:from>
    <xdr:ext cx="534377" cy="259045"/>
    <xdr:sp macro="" textlink="">
      <xdr:nvSpPr>
        <xdr:cNvPr id="695" name="テキスト ボックス 694"/>
        <xdr:cNvSpPr txBox="1"/>
      </xdr:nvSpPr>
      <xdr:spPr>
        <a:xfrm>
          <a:off x="13436111" y="16804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71107</xdr:rowOff>
    </xdr:from>
    <xdr:to>
      <xdr:col>67</xdr:col>
      <xdr:colOff>101600</xdr:colOff>
      <xdr:row>98</xdr:row>
      <xdr:rowOff>1257</xdr:rowOff>
    </xdr:to>
    <xdr:sp macro="" textlink="">
      <xdr:nvSpPr>
        <xdr:cNvPr id="696" name="フローチャート: 判断 695"/>
        <xdr:cNvSpPr/>
      </xdr:nvSpPr>
      <xdr:spPr>
        <a:xfrm>
          <a:off x="12763500" y="1670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163834</xdr:rowOff>
    </xdr:from>
    <xdr:ext cx="534377" cy="259045"/>
    <xdr:sp macro="" textlink="">
      <xdr:nvSpPr>
        <xdr:cNvPr id="697" name="テキスト ボックス 696"/>
        <xdr:cNvSpPr txBox="1"/>
      </xdr:nvSpPr>
      <xdr:spPr>
        <a:xfrm>
          <a:off x="12547111" y="1679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38029</xdr:rowOff>
    </xdr:from>
    <xdr:to>
      <xdr:col>85</xdr:col>
      <xdr:colOff>177800</xdr:colOff>
      <xdr:row>96</xdr:row>
      <xdr:rowOff>139629</xdr:rowOff>
    </xdr:to>
    <xdr:sp macro="" textlink="">
      <xdr:nvSpPr>
        <xdr:cNvPr id="703" name="楕円 702"/>
        <xdr:cNvSpPr/>
      </xdr:nvSpPr>
      <xdr:spPr>
        <a:xfrm>
          <a:off x="16268700" y="16497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162506</xdr:rowOff>
    </xdr:from>
    <xdr:ext cx="534377" cy="259045"/>
    <xdr:sp macro="" textlink="">
      <xdr:nvSpPr>
        <xdr:cNvPr id="704" name="公債費該当値テキスト"/>
        <xdr:cNvSpPr txBox="1"/>
      </xdr:nvSpPr>
      <xdr:spPr>
        <a:xfrm>
          <a:off x="16370300" y="16450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94242</xdr:rowOff>
    </xdr:from>
    <xdr:to>
      <xdr:col>81</xdr:col>
      <xdr:colOff>101600</xdr:colOff>
      <xdr:row>97</xdr:row>
      <xdr:rowOff>24392</xdr:rowOff>
    </xdr:to>
    <xdr:sp macro="" textlink="">
      <xdr:nvSpPr>
        <xdr:cNvPr id="705" name="楕円 704"/>
        <xdr:cNvSpPr/>
      </xdr:nvSpPr>
      <xdr:spPr>
        <a:xfrm>
          <a:off x="15430500" y="1655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40919</xdr:rowOff>
    </xdr:from>
    <xdr:ext cx="534377" cy="259045"/>
    <xdr:sp macro="" textlink="">
      <xdr:nvSpPr>
        <xdr:cNvPr id="706" name="テキスト ボックス 705"/>
        <xdr:cNvSpPr txBox="1"/>
      </xdr:nvSpPr>
      <xdr:spPr>
        <a:xfrm>
          <a:off x="15214111" y="16328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82888</xdr:rowOff>
    </xdr:from>
    <xdr:to>
      <xdr:col>76</xdr:col>
      <xdr:colOff>165100</xdr:colOff>
      <xdr:row>96</xdr:row>
      <xdr:rowOff>13038</xdr:rowOff>
    </xdr:to>
    <xdr:sp macro="" textlink="">
      <xdr:nvSpPr>
        <xdr:cNvPr id="707" name="楕円 706"/>
        <xdr:cNvSpPr/>
      </xdr:nvSpPr>
      <xdr:spPr>
        <a:xfrm>
          <a:off x="14541500" y="1637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29565</xdr:rowOff>
    </xdr:from>
    <xdr:ext cx="534377" cy="259045"/>
    <xdr:sp macro="" textlink="">
      <xdr:nvSpPr>
        <xdr:cNvPr id="708" name="テキスト ボックス 707"/>
        <xdr:cNvSpPr txBox="1"/>
      </xdr:nvSpPr>
      <xdr:spPr>
        <a:xfrm>
          <a:off x="14325111" y="1614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6696</xdr:rowOff>
    </xdr:from>
    <xdr:to>
      <xdr:col>72</xdr:col>
      <xdr:colOff>38100</xdr:colOff>
      <xdr:row>96</xdr:row>
      <xdr:rowOff>108296</xdr:rowOff>
    </xdr:to>
    <xdr:sp macro="" textlink="">
      <xdr:nvSpPr>
        <xdr:cNvPr id="709" name="楕円 708"/>
        <xdr:cNvSpPr/>
      </xdr:nvSpPr>
      <xdr:spPr>
        <a:xfrm>
          <a:off x="13652500" y="1646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124823</xdr:rowOff>
    </xdr:from>
    <xdr:ext cx="534377" cy="259045"/>
    <xdr:sp macro="" textlink="">
      <xdr:nvSpPr>
        <xdr:cNvPr id="710" name="テキスト ボックス 709"/>
        <xdr:cNvSpPr txBox="1"/>
      </xdr:nvSpPr>
      <xdr:spPr>
        <a:xfrm>
          <a:off x="13436111" y="16241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95696</xdr:rowOff>
    </xdr:from>
    <xdr:to>
      <xdr:col>67</xdr:col>
      <xdr:colOff>101600</xdr:colOff>
      <xdr:row>92</xdr:row>
      <xdr:rowOff>25846</xdr:rowOff>
    </xdr:to>
    <xdr:sp macro="" textlink="">
      <xdr:nvSpPr>
        <xdr:cNvPr id="711" name="楕円 710"/>
        <xdr:cNvSpPr/>
      </xdr:nvSpPr>
      <xdr:spPr>
        <a:xfrm>
          <a:off x="12763500" y="1569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90</xdr:row>
      <xdr:rowOff>42373</xdr:rowOff>
    </xdr:from>
    <xdr:ext cx="599010" cy="259045"/>
    <xdr:sp macro="" textlink="">
      <xdr:nvSpPr>
        <xdr:cNvPr id="712" name="テキスト ボックス 711"/>
        <xdr:cNvSpPr txBox="1"/>
      </xdr:nvSpPr>
      <xdr:spPr>
        <a:xfrm>
          <a:off x="12514795" y="15472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8" name="テキスト ボックス 72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0" name="テキスト ボックス 72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2" name="テキスト ボックス 73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36</xdr:row>
      <xdr:rowOff>103696</xdr:rowOff>
    </xdr:from>
    <xdr:to>
      <xdr:col>116</xdr:col>
      <xdr:colOff>62864</xdr:colOff>
      <xdr:row>39</xdr:row>
      <xdr:rowOff>44450</xdr:rowOff>
    </xdr:to>
    <xdr:cxnSp macro="">
      <xdr:nvCxnSpPr>
        <xdr:cNvPr id="736" name="直線コネクタ 735"/>
        <xdr:cNvCxnSpPr/>
      </xdr:nvCxnSpPr>
      <xdr:spPr>
        <a:xfrm flipV="1">
          <a:off x="22159595" y="6275896"/>
          <a:ext cx="1269" cy="455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86885</xdr:rowOff>
    </xdr:from>
    <xdr:ext cx="249299" cy="259045"/>
    <xdr:sp macro="" textlink="">
      <xdr:nvSpPr>
        <xdr:cNvPr id="737" name="諸支出金最小値テキスト"/>
        <xdr:cNvSpPr txBox="1"/>
      </xdr:nvSpPr>
      <xdr:spPr>
        <a:xfrm>
          <a:off x="22212300" y="67734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50373</xdr:rowOff>
    </xdr:from>
    <xdr:ext cx="469744" cy="259045"/>
    <xdr:sp macro="" textlink="">
      <xdr:nvSpPr>
        <xdr:cNvPr id="739" name="諸支出金最大値テキスト"/>
        <xdr:cNvSpPr txBox="1"/>
      </xdr:nvSpPr>
      <xdr:spPr>
        <a:xfrm>
          <a:off x="22212300" y="6051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36</xdr:row>
      <xdr:rowOff>103696</xdr:rowOff>
    </xdr:from>
    <xdr:to>
      <xdr:col>116</xdr:col>
      <xdr:colOff>152400</xdr:colOff>
      <xdr:row>36</xdr:row>
      <xdr:rowOff>103696</xdr:rowOff>
    </xdr:to>
    <xdr:cxnSp macro="">
      <xdr:nvCxnSpPr>
        <xdr:cNvPr id="740" name="直線コネクタ 739"/>
        <xdr:cNvCxnSpPr/>
      </xdr:nvCxnSpPr>
      <xdr:spPr>
        <a:xfrm>
          <a:off x="22072600" y="6275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103696</xdr:rowOff>
    </xdr:from>
    <xdr:to>
      <xdr:col>116</xdr:col>
      <xdr:colOff>63500</xdr:colOff>
      <xdr:row>37</xdr:row>
      <xdr:rowOff>37211</xdr:rowOff>
    </xdr:to>
    <xdr:cxnSp macro="">
      <xdr:nvCxnSpPr>
        <xdr:cNvPr id="741" name="直線コネクタ 740"/>
        <xdr:cNvCxnSpPr/>
      </xdr:nvCxnSpPr>
      <xdr:spPr>
        <a:xfrm flipV="1">
          <a:off x="21323300" y="6275896"/>
          <a:ext cx="838200" cy="104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131335</xdr:rowOff>
    </xdr:from>
    <xdr:ext cx="313932" cy="259045"/>
    <xdr:sp macro="" textlink="">
      <xdr:nvSpPr>
        <xdr:cNvPr id="742" name="諸支出金平均値テキスト"/>
        <xdr:cNvSpPr txBox="1"/>
      </xdr:nvSpPr>
      <xdr:spPr>
        <a:xfrm>
          <a:off x="22212300" y="664643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152908</xdr:rowOff>
    </xdr:from>
    <xdr:to>
      <xdr:col>116</xdr:col>
      <xdr:colOff>114300</xdr:colOff>
      <xdr:row>39</xdr:row>
      <xdr:rowOff>83058</xdr:rowOff>
    </xdr:to>
    <xdr:sp macro="" textlink="">
      <xdr:nvSpPr>
        <xdr:cNvPr id="743" name="フローチャート: 判断 742"/>
        <xdr:cNvSpPr/>
      </xdr:nvSpPr>
      <xdr:spPr>
        <a:xfrm>
          <a:off x="22110700" y="666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128079</xdr:rowOff>
    </xdr:from>
    <xdr:to>
      <xdr:col>111</xdr:col>
      <xdr:colOff>177800</xdr:colOff>
      <xdr:row>37</xdr:row>
      <xdr:rowOff>37211</xdr:rowOff>
    </xdr:to>
    <xdr:cxnSp macro="">
      <xdr:nvCxnSpPr>
        <xdr:cNvPr id="744" name="直線コネクタ 743"/>
        <xdr:cNvCxnSpPr/>
      </xdr:nvCxnSpPr>
      <xdr:spPr>
        <a:xfrm>
          <a:off x="20434300" y="6300279"/>
          <a:ext cx="889000" cy="80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159385</xdr:rowOff>
    </xdr:from>
    <xdr:to>
      <xdr:col>112</xdr:col>
      <xdr:colOff>38100</xdr:colOff>
      <xdr:row>39</xdr:row>
      <xdr:rowOff>89535</xdr:rowOff>
    </xdr:to>
    <xdr:sp macro="" textlink="">
      <xdr:nvSpPr>
        <xdr:cNvPr id="745" name="フローチャート: 判断 744"/>
        <xdr:cNvSpPr/>
      </xdr:nvSpPr>
      <xdr:spPr>
        <a:xfrm>
          <a:off x="21272500" y="667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80662</xdr:rowOff>
    </xdr:from>
    <xdr:ext cx="313932" cy="259045"/>
    <xdr:sp macro="" textlink="">
      <xdr:nvSpPr>
        <xdr:cNvPr id="746" name="テキスト ボックス 745"/>
        <xdr:cNvSpPr txBox="1"/>
      </xdr:nvSpPr>
      <xdr:spPr>
        <a:xfrm>
          <a:off x="21166333" y="67672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80264</xdr:rowOff>
    </xdr:from>
    <xdr:to>
      <xdr:col>107</xdr:col>
      <xdr:colOff>50800</xdr:colOff>
      <xdr:row>36</xdr:row>
      <xdr:rowOff>128079</xdr:rowOff>
    </xdr:to>
    <xdr:cxnSp macro="">
      <xdr:nvCxnSpPr>
        <xdr:cNvPr id="747" name="直線コネクタ 746"/>
        <xdr:cNvCxnSpPr/>
      </xdr:nvCxnSpPr>
      <xdr:spPr>
        <a:xfrm>
          <a:off x="19545300" y="5909564"/>
          <a:ext cx="889000" cy="390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152908</xdr:rowOff>
    </xdr:from>
    <xdr:to>
      <xdr:col>107</xdr:col>
      <xdr:colOff>101600</xdr:colOff>
      <xdr:row>39</xdr:row>
      <xdr:rowOff>83058</xdr:rowOff>
    </xdr:to>
    <xdr:sp macro="" textlink="">
      <xdr:nvSpPr>
        <xdr:cNvPr id="748" name="フローチャート: 判断 747"/>
        <xdr:cNvSpPr/>
      </xdr:nvSpPr>
      <xdr:spPr>
        <a:xfrm>
          <a:off x="20383500" y="666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74185</xdr:rowOff>
    </xdr:from>
    <xdr:ext cx="313932" cy="259045"/>
    <xdr:sp macro="" textlink="">
      <xdr:nvSpPr>
        <xdr:cNvPr id="749" name="テキスト ボックス 748"/>
        <xdr:cNvSpPr txBox="1"/>
      </xdr:nvSpPr>
      <xdr:spPr>
        <a:xfrm>
          <a:off x="20277333" y="67607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125413</xdr:rowOff>
    </xdr:from>
    <xdr:to>
      <xdr:col>102</xdr:col>
      <xdr:colOff>114300</xdr:colOff>
      <xdr:row>34</xdr:row>
      <xdr:rowOff>80264</xdr:rowOff>
    </xdr:to>
    <xdr:cxnSp macro="">
      <xdr:nvCxnSpPr>
        <xdr:cNvPr id="750" name="直線コネクタ 749"/>
        <xdr:cNvCxnSpPr/>
      </xdr:nvCxnSpPr>
      <xdr:spPr>
        <a:xfrm>
          <a:off x="18656300" y="5440363"/>
          <a:ext cx="889000" cy="469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132334</xdr:rowOff>
    </xdr:from>
    <xdr:to>
      <xdr:col>102</xdr:col>
      <xdr:colOff>165100</xdr:colOff>
      <xdr:row>39</xdr:row>
      <xdr:rowOff>62484</xdr:rowOff>
    </xdr:to>
    <xdr:sp macro="" textlink="">
      <xdr:nvSpPr>
        <xdr:cNvPr id="751" name="フローチャート: 判断 750"/>
        <xdr:cNvSpPr/>
      </xdr:nvSpPr>
      <xdr:spPr>
        <a:xfrm>
          <a:off x="19494500" y="664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53611</xdr:rowOff>
    </xdr:from>
    <xdr:ext cx="378565" cy="259045"/>
    <xdr:sp macro="" textlink="">
      <xdr:nvSpPr>
        <xdr:cNvPr id="752" name="テキスト ボックス 751"/>
        <xdr:cNvSpPr txBox="1"/>
      </xdr:nvSpPr>
      <xdr:spPr>
        <a:xfrm>
          <a:off x="19356017" y="67401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135954</xdr:rowOff>
    </xdr:from>
    <xdr:to>
      <xdr:col>98</xdr:col>
      <xdr:colOff>38100</xdr:colOff>
      <xdr:row>39</xdr:row>
      <xdr:rowOff>66104</xdr:rowOff>
    </xdr:to>
    <xdr:sp macro="" textlink="">
      <xdr:nvSpPr>
        <xdr:cNvPr id="753" name="フローチャート: 判断 752"/>
        <xdr:cNvSpPr/>
      </xdr:nvSpPr>
      <xdr:spPr>
        <a:xfrm>
          <a:off x="18605500" y="6651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57231</xdr:rowOff>
    </xdr:from>
    <xdr:ext cx="378565" cy="259045"/>
    <xdr:sp macro="" textlink="">
      <xdr:nvSpPr>
        <xdr:cNvPr id="754" name="テキスト ボックス 753"/>
        <xdr:cNvSpPr txBox="1"/>
      </xdr:nvSpPr>
      <xdr:spPr>
        <a:xfrm>
          <a:off x="18467017" y="6743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52896</xdr:rowOff>
    </xdr:from>
    <xdr:to>
      <xdr:col>116</xdr:col>
      <xdr:colOff>114300</xdr:colOff>
      <xdr:row>36</xdr:row>
      <xdr:rowOff>154496</xdr:rowOff>
    </xdr:to>
    <xdr:sp macro="" textlink="">
      <xdr:nvSpPr>
        <xdr:cNvPr id="760" name="楕円 759"/>
        <xdr:cNvSpPr/>
      </xdr:nvSpPr>
      <xdr:spPr>
        <a:xfrm>
          <a:off x="22110700" y="6225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5923</xdr:rowOff>
    </xdr:from>
    <xdr:ext cx="469744" cy="259045"/>
    <xdr:sp macro="" textlink="">
      <xdr:nvSpPr>
        <xdr:cNvPr id="761" name="諸支出金該当値テキスト"/>
        <xdr:cNvSpPr txBox="1"/>
      </xdr:nvSpPr>
      <xdr:spPr>
        <a:xfrm>
          <a:off x="22212300" y="6178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157861</xdr:rowOff>
    </xdr:from>
    <xdr:to>
      <xdr:col>112</xdr:col>
      <xdr:colOff>38100</xdr:colOff>
      <xdr:row>37</xdr:row>
      <xdr:rowOff>88011</xdr:rowOff>
    </xdr:to>
    <xdr:sp macro="" textlink="">
      <xdr:nvSpPr>
        <xdr:cNvPr id="762" name="楕円 761"/>
        <xdr:cNvSpPr/>
      </xdr:nvSpPr>
      <xdr:spPr>
        <a:xfrm>
          <a:off x="21272500" y="633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104538</xdr:rowOff>
    </xdr:from>
    <xdr:ext cx="469744" cy="259045"/>
    <xdr:sp macro="" textlink="">
      <xdr:nvSpPr>
        <xdr:cNvPr id="763" name="テキスト ボックス 762"/>
        <xdr:cNvSpPr txBox="1"/>
      </xdr:nvSpPr>
      <xdr:spPr>
        <a:xfrm>
          <a:off x="21088428" y="6105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77279</xdr:rowOff>
    </xdr:from>
    <xdr:to>
      <xdr:col>107</xdr:col>
      <xdr:colOff>101600</xdr:colOff>
      <xdr:row>37</xdr:row>
      <xdr:rowOff>7429</xdr:rowOff>
    </xdr:to>
    <xdr:sp macro="" textlink="">
      <xdr:nvSpPr>
        <xdr:cNvPr id="764" name="楕円 763"/>
        <xdr:cNvSpPr/>
      </xdr:nvSpPr>
      <xdr:spPr>
        <a:xfrm>
          <a:off x="20383500" y="624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23956</xdr:rowOff>
    </xdr:from>
    <xdr:ext cx="469744" cy="259045"/>
    <xdr:sp macro="" textlink="">
      <xdr:nvSpPr>
        <xdr:cNvPr id="765" name="テキスト ボックス 764"/>
        <xdr:cNvSpPr txBox="1"/>
      </xdr:nvSpPr>
      <xdr:spPr>
        <a:xfrm>
          <a:off x="20199428" y="6024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29464</xdr:rowOff>
    </xdr:from>
    <xdr:to>
      <xdr:col>102</xdr:col>
      <xdr:colOff>165100</xdr:colOff>
      <xdr:row>34</xdr:row>
      <xdr:rowOff>131064</xdr:rowOff>
    </xdr:to>
    <xdr:sp macro="" textlink="">
      <xdr:nvSpPr>
        <xdr:cNvPr id="766" name="楕円 765"/>
        <xdr:cNvSpPr/>
      </xdr:nvSpPr>
      <xdr:spPr>
        <a:xfrm>
          <a:off x="19494500" y="585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32</xdr:row>
      <xdr:rowOff>147591</xdr:rowOff>
    </xdr:from>
    <xdr:ext cx="469744" cy="259045"/>
    <xdr:sp macro="" textlink="">
      <xdr:nvSpPr>
        <xdr:cNvPr id="767" name="テキスト ボックス 766"/>
        <xdr:cNvSpPr txBox="1"/>
      </xdr:nvSpPr>
      <xdr:spPr>
        <a:xfrm>
          <a:off x="19310428" y="5633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74613</xdr:rowOff>
    </xdr:from>
    <xdr:to>
      <xdr:col>98</xdr:col>
      <xdr:colOff>38100</xdr:colOff>
      <xdr:row>32</xdr:row>
      <xdr:rowOff>4763</xdr:rowOff>
    </xdr:to>
    <xdr:sp macro="" textlink="">
      <xdr:nvSpPr>
        <xdr:cNvPr id="768" name="楕円 767"/>
        <xdr:cNvSpPr/>
      </xdr:nvSpPr>
      <xdr:spPr>
        <a:xfrm>
          <a:off x="18605500" y="538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30</xdr:row>
      <xdr:rowOff>21290</xdr:rowOff>
    </xdr:from>
    <xdr:ext cx="469744" cy="259045"/>
    <xdr:sp macro="" textlink="">
      <xdr:nvSpPr>
        <xdr:cNvPr id="769" name="テキスト ボックス 768"/>
        <xdr:cNvSpPr txBox="1"/>
      </xdr:nvSpPr>
      <xdr:spPr>
        <a:xfrm>
          <a:off x="18421428" y="516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目的別歳出項目で類似団体内平均値を上回っているのは、議会費、総務費、民生費、衛生費、労働費、土木費、教育費、公債費、諸支出金である。中でも大きく乖離しているのは、民生費、衛生費、土木費、公債費、諸支出金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民生費については、障害者福祉施設等に係る事業費の増によるものである。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衛生費については、地方独立行政法人りんくう総合医療センターに対する運営負担金及び貸付金の増によるものである。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土木費については、熊取駅西地区整備、末広公園整備などの事業費の増によるものである。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公債費については、</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億円の繰上償還の増によるものである。空港関連の都市基盤整備等の財源として地方債を活用した影響で、依然として高い水準となっている。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諸支出金については、ふるさと応援寄附金を特定目的基金に積立てているためである。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大阪府泉佐野市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空港関連整備等に係る公債費負担が重く、平成</a:t>
          </a:r>
          <a:r>
            <a:rPr kumimoji="1" lang="en-US" altLang="ja-JP" sz="1000">
              <a:latin typeface="ＭＳ ゴシック" pitchFamily="49" charset="-128"/>
              <a:ea typeface="ＭＳ ゴシック" pitchFamily="49" charset="-128"/>
            </a:rPr>
            <a:t>15</a:t>
          </a:r>
          <a:r>
            <a:rPr kumimoji="1" lang="ja-JP" altLang="en-US" sz="1000">
              <a:latin typeface="ＭＳ ゴシック" pitchFamily="49" charset="-128"/>
              <a:ea typeface="ＭＳ ゴシック" pitchFamily="49" charset="-128"/>
            </a:rPr>
            <a:t>年度で約</a:t>
          </a:r>
          <a:r>
            <a:rPr kumimoji="1" lang="en-US" altLang="ja-JP" sz="1000">
              <a:latin typeface="ＭＳ ゴシック" pitchFamily="49" charset="-128"/>
              <a:ea typeface="ＭＳ ゴシック" pitchFamily="49" charset="-128"/>
            </a:rPr>
            <a:t>30</a:t>
          </a:r>
          <a:r>
            <a:rPr kumimoji="1" lang="ja-JP" altLang="en-US" sz="1000">
              <a:latin typeface="ＭＳ ゴシック" pitchFamily="49" charset="-128"/>
              <a:ea typeface="ＭＳ ゴシック" pitchFamily="49" charset="-128"/>
            </a:rPr>
            <a:t>億円の累積赤字となったことを受け、平成</a:t>
          </a:r>
          <a:r>
            <a:rPr kumimoji="1" lang="en-US" altLang="ja-JP" sz="1000">
              <a:latin typeface="ＭＳ ゴシック" pitchFamily="49" charset="-128"/>
              <a:ea typeface="ＭＳ ゴシック" pitchFamily="49" charset="-128"/>
            </a:rPr>
            <a:t>16</a:t>
          </a:r>
          <a:r>
            <a:rPr kumimoji="1" lang="ja-JP" altLang="en-US" sz="1000">
              <a:latin typeface="ＭＳ ゴシック" pitchFamily="49" charset="-128"/>
              <a:ea typeface="ＭＳ ゴシック" pitchFamily="49" charset="-128"/>
            </a:rPr>
            <a:t>年度に財政非常事態宣言を発表、独自の財政健全化計画を策定した。その後、平成</a:t>
          </a:r>
          <a:r>
            <a:rPr kumimoji="1" lang="en-US" altLang="ja-JP" sz="1000">
              <a:latin typeface="ＭＳ ゴシック" pitchFamily="49" charset="-128"/>
              <a:ea typeface="ＭＳ ゴシック" pitchFamily="49" charset="-128"/>
            </a:rPr>
            <a:t>18</a:t>
          </a:r>
          <a:r>
            <a:rPr kumimoji="1" lang="ja-JP" altLang="en-US" sz="1000">
              <a:latin typeface="ＭＳ ゴシック" pitchFamily="49" charset="-128"/>
              <a:ea typeface="ＭＳ ゴシック" pitchFamily="49" charset="-128"/>
            </a:rPr>
            <a:t>年度で計画通り実質収支額を黒字化（累積赤字を解消）し、平成</a:t>
          </a:r>
          <a:r>
            <a:rPr kumimoji="1" lang="en-US" altLang="ja-JP" sz="1000">
              <a:latin typeface="ＭＳ ゴシック" pitchFamily="49" charset="-128"/>
              <a:ea typeface="ＭＳ ゴシック" pitchFamily="49" charset="-128"/>
            </a:rPr>
            <a:t>21</a:t>
          </a:r>
          <a:r>
            <a:rPr kumimoji="1" lang="ja-JP" altLang="en-US" sz="1000">
              <a:latin typeface="ＭＳ ゴシック" pitchFamily="49" charset="-128"/>
              <a:ea typeface="ＭＳ ゴシック" pitchFamily="49" charset="-128"/>
            </a:rPr>
            <a:t>年度まで黒字を維持した。平成</a:t>
          </a:r>
          <a:r>
            <a:rPr kumimoji="1" lang="en-US" altLang="ja-JP" sz="1000">
              <a:latin typeface="ＭＳ ゴシック" pitchFamily="49" charset="-128"/>
              <a:ea typeface="ＭＳ ゴシック" pitchFamily="49" charset="-128"/>
            </a:rPr>
            <a:t>22</a:t>
          </a:r>
          <a:r>
            <a:rPr kumimoji="1" lang="ja-JP" altLang="en-US" sz="1000">
              <a:latin typeface="ＭＳ ゴシック" pitchFamily="49" charset="-128"/>
              <a:ea typeface="ＭＳ ゴシック" pitchFamily="49" charset="-128"/>
            </a:rPr>
            <a:t>年度及び</a:t>
          </a:r>
          <a:r>
            <a:rPr kumimoji="1" lang="en-US" altLang="ja-JP" sz="1000">
              <a:latin typeface="ＭＳ ゴシック" pitchFamily="49" charset="-128"/>
              <a:ea typeface="ＭＳ ゴシック" pitchFamily="49" charset="-128"/>
            </a:rPr>
            <a:t>23</a:t>
          </a:r>
          <a:r>
            <a:rPr kumimoji="1" lang="ja-JP" altLang="en-US" sz="1000">
              <a:latin typeface="ＭＳ ゴシック" pitchFamily="49" charset="-128"/>
              <a:ea typeface="ＭＳ ゴシック" pitchFamily="49" charset="-128"/>
            </a:rPr>
            <a:t>年度は、財政健全化法による連結実質赤字額を解消するために発行した第三セクター等改革推進債の元利償還による歳出の増加や、空港連絡橋国有化による税収の減少等により、実質収支が赤字となったが、人件費をはじめとする歳出削減や遊休財産売却等による歳入増加により平成</a:t>
          </a:r>
          <a:r>
            <a:rPr kumimoji="1" lang="en-US" altLang="ja-JP" sz="1000">
              <a:latin typeface="ＭＳ ゴシック" pitchFamily="49" charset="-128"/>
              <a:ea typeface="ＭＳ ゴシック" pitchFamily="49" charset="-128"/>
            </a:rPr>
            <a:t>25</a:t>
          </a:r>
          <a:r>
            <a:rPr kumimoji="1" lang="ja-JP" altLang="en-US" sz="1000">
              <a:latin typeface="ＭＳ ゴシック" pitchFamily="49" charset="-128"/>
              <a:ea typeface="ＭＳ ゴシック" pitchFamily="49" charset="-128"/>
            </a:rPr>
            <a:t>年度決算で早期健全化団体から脱却した。</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　令和</a:t>
          </a:r>
          <a:r>
            <a:rPr kumimoji="1" lang="en-US" altLang="ja-JP" sz="1000">
              <a:latin typeface="ＭＳ ゴシック" pitchFamily="49" charset="-128"/>
              <a:ea typeface="ＭＳ ゴシック" pitchFamily="49" charset="-128"/>
            </a:rPr>
            <a:t>2</a:t>
          </a:r>
          <a:r>
            <a:rPr kumimoji="1" lang="ja-JP" altLang="en-US" sz="1000">
              <a:latin typeface="ＭＳ ゴシック" pitchFamily="49" charset="-128"/>
              <a:ea typeface="ＭＳ ゴシック" pitchFamily="49" charset="-128"/>
            </a:rPr>
            <a:t>年度は</a:t>
          </a:r>
          <a:r>
            <a:rPr kumimoji="1" lang="en-US" altLang="ja-JP" sz="1000">
              <a:latin typeface="ＭＳ ゴシック" pitchFamily="49" charset="-128"/>
              <a:ea typeface="ＭＳ ゴシック" pitchFamily="49" charset="-128"/>
            </a:rPr>
            <a:t>10</a:t>
          </a:r>
          <a:r>
            <a:rPr kumimoji="1" lang="ja-JP" altLang="en-US" sz="1000">
              <a:latin typeface="ＭＳ ゴシック" pitchFamily="49" charset="-128"/>
              <a:ea typeface="ＭＳ ゴシック" pitchFamily="49" charset="-128"/>
            </a:rPr>
            <a:t>億円の地方債繰上償還などを行ったが、実質単年度収支は前年度と比べて</a:t>
          </a:r>
          <a:r>
            <a:rPr kumimoji="1" lang="en-US" altLang="ja-JP" sz="1000">
              <a:latin typeface="ＭＳ ゴシック" pitchFamily="49" charset="-128"/>
              <a:ea typeface="ＭＳ ゴシック" pitchFamily="49" charset="-128"/>
            </a:rPr>
            <a:t>0.83</a:t>
          </a:r>
          <a:r>
            <a:rPr kumimoji="1" lang="ja-JP" altLang="en-US" sz="1000">
              <a:latin typeface="ＭＳ ゴシック" pitchFamily="49" charset="-128"/>
              <a:ea typeface="ＭＳ ゴシック" pitchFamily="49" charset="-128"/>
            </a:rPr>
            <a:t>ポイントの増加であり、引き続き実質収支は黒字となった。今後も中期財政運営方針に基づき、実質収支の黒字維持に努める。</a:t>
          </a:r>
          <a:endParaRPr kumimoji="1" lang="en-US" altLang="ja-JP" sz="10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大阪府泉佐野市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平成</a:t>
          </a:r>
          <a:r>
            <a:rPr kumimoji="1" lang="en-US" altLang="ja-JP" sz="1200">
              <a:latin typeface="ＭＳ ゴシック" pitchFamily="49" charset="-128"/>
              <a:ea typeface="ＭＳ ゴシック" pitchFamily="49" charset="-128"/>
            </a:rPr>
            <a:t>21</a:t>
          </a:r>
          <a:r>
            <a:rPr kumimoji="1" lang="ja-JP" altLang="en-US" sz="1200">
              <a:latin typeface="ＭＳ ゴシック" pitchFamily="49" charset="-128"/>
              <a:ea typeface="ＭＳ ゴシック" pitchFamily="49" charset="-128"/>
            </a:rPr>
            <a:t>年</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月</a:t>
          </a:r>
          <a:r>
            <a:rPr kumimoji="1" lang="en-US" altLang="ja-JP" sz="1200">
              <a:latin typeface="ＭＳ ゴシック" pitchFamily="49" charset="-128"/>
              <a:ea typeface="ＭＳ ゴシック" pitchFamily="49" charset="-128"/>
            </a:rPr>
            <a:t>1</a:t>
          </a:r>
          <a:r>
            <a:rPr kumimoji="1" lang="ja-JP" altLang="en-US" sz="1200">
              <a:latin typeface="ＭＳ ゴシック" pitchFamily="49" charset="-128"/>
              <a:ea typeface="ＭＳ ゴシック" pitchFamily="49" charset="-128"/>
            </a:rPr>
            <a:t>日に施行された財政健全化法に基づく健全化判断比率において、本市は平成</a:t>
          </a:r>
          <a:r>
            <a:rPr kumimoji="1" lang="en-US" altLang="ja-JP" sz="1200">
              <a:latin typeface="ＭＳ ゴシック" pitchFamily="49" charset="-128"/>
              <a:ea typeface="ＭＳ ゴシック" pitchFamily="49" charset="-128"/>
            </a:rPr>
            <a:t>20</a:t>
          </a:r>
          <a:r>
            <a:rPr kumimoji="1" lang="ja-JP" altLang="en-US" sz="1200">
              <a:latin typeface="ＭＳ ゴシック" pitchFamily="49" charset="-128"/>
              <a:ea typeface="ＭＳ ゴシック" pitchFamily="49" charset="-128"/>
            </a:rPr>
            <a:t>年度決算における連結実質赤字比率が</a:t>
          </a:r>
          <a:r>
            <a:rPr kumimoji="1" lang="en-US" altLang="ja-JP" sz="1200">
              <a:latin typeface="ＭＳ ゴシック" pitchFamily="49" charset="-128"/>
              <a:ea typeface="ＭＳ ゴシック" pitchFamily="49" charset="-128"/>
            </a:rPr>
            <a:t>26.42</a:t>
          </a:r>
          <a:r>
            <a:rPr kumimoji="1" lang="ja-JP" altLang="en-US" sz="1200">
              <a:latin typeface="ＭＳ ゴシック" pitchFamily="49" charset="-128"/>
              <a:ea typeface="ＭＳ ゴシック" pitchFamily="49" charset="-128"/>
            </a:rPr>
            <a:t>％（早期健全化基準</a:t>
          </a:r>
          <a:r>
            <a:rPr kumimoji="1" lang="en-US" altLang="ja-JP" sz="1200">
              <a:latin typeface="ＭＳ ゴシック" pitchFamily="49" charset="-128"/>
              <a:ea typeface="ＭＳ ゴシック" pitchFamily="49" charset="-128"/>
            </a:rPr>
            <a:t>17.44</a:t>
          </a:r>
          <a:r>
            <a:rPr kumimoji="1" lang="ja-JP" altLang="en-US" sz="1200">
              <a:latin typeface="ＭＳ ゴシック" pitchFamily="49" charset="-128"/>
              <a:ea typeface="ＭＳ ゴシック" pitchFamily="49" charset="-128"/>
            </a:rPr>
            <a:t>％）と早期健全化基準以上となった。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本市は、財政健全化法施行前の地方財政再建促進特別措置法に規定する財政再建準用団体に陥らないよう普通会計の収支改善を最優先に取り組んできた結果、平成</a:t>
          </a:r>
          <a:r>
            <a:rPr kumimoji="1" lang="en-US" altLang="ja-JP" sz="1200">
              <a:latin typeface="ＭＳ ゴシック" pitchFamily="49" charset="-128"/>
              <a:ea typeface="ＭＳ ゴシック" pitchFamily="49" charset="-128"/>
            </a:rPr>
            <a:t>18</a:t>
          </a:r>
          <a:r>
            <a:rPr kumimoji="1" lang="ja-JP" altLang="en-US" sz="1200">
              <a:latin typeface="ＭＳ ゴシック" pitchFamily="49" charset="-128"/>
              <a:ea typeface="ＭＳ ゴシック" pitchFamily="49" charset="-128"/>
            </a:rPr>
            <a:t>年度に普通会計において実質収支の黒字転換を達成したが、特別会計等の根本的な改善措置を講じるまでは至っていなかった。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そのような状況下、財政健全化法において、新たに設けられた連結実質赤字比率では、宅地造成事業会計における資金不足額約</a:t>
          </a:r>
          <a:r>
            <a:rPr kumimoji="1" lang="en-US" altLang="ja-JP" sz="1200">
              <a:latin typeface="ＭＳ ゴシック" pitchFamily="49" charset="-128"/>
              <a:ea typeface="ＭＳ ゴシック" pitchFamily="49" charset="-128"/>
            </a:rPr>
            <a:t>66</a:t>
          </a:r>
          <a:r>
            <a:rPr kumimoji="1" lang="ja-JP" altLang="en-US" sz="1200">
              <a:latin typeface="ＭＳ ゴシック" pitchFamily="49" charset="-128"/>
              <a:ea typeface="ＭＳ ゴシック" pitchFamily="49" charset="-128"/>
            </a:rPr>
            <a:t>億円により、連結実質赤字比率が早期健全化基準以上となったものである。また、同会計の資金不足は現病院（りんくうタウン）建設の財源として、旧病院跡地（上町）の売却収入を充てることとし、将来の公共施設等の整備のために宅地造成事業に売却したものであるが、景気低迷による事業計画の頓挫などにより、その間の金利負担の累積と地価下落による売却差損の発生で生じたもので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なお、同会計は既に役割を終えていることから、平成</a:t>
          </a:r>
          <a:r>
            <a:rPr kumimoji="1" lang="en-US" altLang="ja-JP" sz="1200">
              <a:latin typeface="ＭＳ ゴシック" pitchFamily="49" charset="-128"/>
              <a:ea typeface="ＭＳ ゴシック" pitchFamily="49" charset="-128"/>
            </a:rPr>
            <a:t>21</a:t>
          </a:r>
          <a:r>
            <a:rPr kumimoji="1" lang="ja-JP" altLang="en-US" sz="1200">
              <a:latin typeface="ＭＳ ゴシック" pitchFamily="49" charset="-128"/>
              <a:ea typeface="ＭＳ ゴシック" pitchFamily="49" charset="-128"/>
            </a:rPr>
            <a:t>年度に第三セクター等改革推進債を活用して、これを廃止し、一般会計の負債として引継ぐことで同年度の決算で連結実質赤字額を解消した。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平成</a:t>
          </a:r>
          <a:r>
            <a:rPr kumimoji="1" lang="en-US" altLang="ja-JP" sz="1200">
              <a:latin typeface="ＭＳ ゴシック" pitchFamily="49" charset="-128"/>
              <a:ea typeface="ＭＳ ゴシック" pitchFamily="49" charset="-128"/>
            </a:rPr>
            <a:t>22</a:t>
          </a:r>
          <a:r>
            <a:rPr kumimoji="1" lang="ja-JP" altLang="en-US" sz="1200">
              <a:latin typeface="ＭＳ ゴシック" pitchFamily="49" charset="-128"/>
              <a:ea typeface="ＭＳ ゴシック" pitchFamily="49" charset="-128"/>
            </a:rPr>
            <a:t>年度及び平成</a:t>
          </a:r>
          <a:r>
            <a:rPr kumimoji="1" lang="en-US" altLang="ja-JP" sz="1200">
              <a:latin typeface="ＭＳ ゴシック" pitchFamily="49" charset="-128"/>
              <a:ea typeface="ＭＳ ゴシック" pitchFamily="49" charset="-128"/>
            </a:rPr>
            <a:t>23</a:t>
          </a:r>
          <a:r>
            <a:rPr kumimoji="1" lang="ja-JP" altLang="en-US" sz="1200">
              <a:latin typeface="ＭＳ ゴシック" pitchFamily="49" charset="-128"/>
              <a:ea typeface="ＭＳ ゴシック" pitchFamily="49" charset="-128"/>
            </a:rPr>
            <a:t>年決算では、一般会計で赤字額が生じたものの、連結実質赤字額は生じておらず、平成</a:t>
          </a:r>
          <a:r>
            <a:rPr kumimoji="1" lang="en-US" altLang="ja-JP" sz="1200">
              <a:latin typeface="ＭＳ ゴシック" pitchFamily="49" charset="-128"/>
              <a:ea typeface="ＭＳ ゴシック" pitchFamily="49" charset="-128"/>
            </a:rPr>
            <a:t>25</a:t>
          </a:r>
          <a:r>
            <a:rPr kumimoji="1" lang="ja-JP" altLang="en-US" sz="1200">
              <a:latin typeface="ＭＳ ゴシック" pitchFamily="49" charset="-128"/>
              <a:ea typeface="ＭＳ ゴシック" pitchFamily="49" charset="-128"/>
            </a:rPr>
            <a:t>年度決算で早期健全化団体から脱却した。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年度においても基金の活用などで、普通会計の実質収支額は引き続き黒字となっており、今後も中期財政運営方針に基づき、実質収支の黒字維持に努める。</a:t>
          </a:r>
          <a:endParaRPr kumimoji="1" lang="en-US" altLang="ja-JP" sz="12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大阪府泉佐野市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空港開港に合わせ、遅れていた都市基盤整備を進め、その財源に地方債を活用したことにより元利償還金等の額が非常に大きい。これは、総合文化センターの建設及び空港対岸の「りんくうタウン」の造成に関して雨水整備を最優先で進めたことにより公営企業債（下水道事業会計）の元利償還金に対する繰入金が多額となっていることが主な要因であ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令和</a:t>
          </a:r>
          <a:r>
            <a:rPr kumimoji="1" lang="en-US" altLang="ja-JP" sz="1300">
              <a:latin typeface="ＭＳ ゴシック" pitchFamily="49" charset="-128"/>
              <a:ea typeface="ＭＳ ゴシック" pitchFamily="49" charset="-128"/>
            </a:rPr>
            <a:t>2</a:t>
          </a:r>
          <a:r>
            <a:rPr kumimoji="1" lang="ja-JP" altLang="en-US" sz="1300">
              <a:latin typeface="ＭＳ ゴシック" pitchFamily="49" charset="-128"/>
              <a:ea typeface="ＭＳ ゴシック" pitchFamily="49" charset="-128"/>
            </a:rPr>
            <a:t>年度は、繰上償還の実施や過去に発行した市債の一部の償還が終了したことなどにより、実質公債費比率の分子となる額が減少している。今後も中期財政運営方針に基づき、計画的な地方債の発行を行うことで、公債費の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endParaRPr kumimoji="1" lang="en-US" altLang="ja-JP"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大阪府泉佐野市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　空港開港に合わせ、遅れていた都市基盤整備を進め、その財源に地方債を活用したことから多額の地方債総額を抱えることとなった。</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これにより将来負担比率は、平成</a:t>
          </a:r>
          <a:r>
            <a:rPr kumimoji="1" lang="en-US" altLang="ja-JP" sz="1050">
              <a:latin typeface="ＭＳ ゴシック" pitchFamily="49" charset="-128"/>
              <a:ea typeface="ＭＳ ゴシック" pitchFamily="49" charset="-128"/>
            </a:rPr>
            <a:t>20</a:t>
          </a:r>
          <a:r>
            <a:rPr kumimoji="1" lang="ja-JP" altLang="en-US" sz="1050">
              <a:latin typeface="ＭＳ ゴシック" pitchFamily="49" charset="-128"/>
              <a:ea typeface="ＭＳ ゴシック" pitchFamily="49" charset="-128"/>
            </a:rPr>
            <a:t>年度決算で</a:t>
          </a:r>
          <a:r>
            <a:rPr kumimoji="1" lang="en-US" altLang="ja-JP" sz="1050">
              <a:latin typeface="ＭＳ ゴシック" pitchFamily="49" charset="-128"/>
              <a:ea typeface="ＭＳ ゴシック" pitchFamily="49" charset="-128"/>
            </a:rPr>
            <a:t>393.5</a:t>
          </a:r>
          <a:r>
            <a:rPr kumimoji="1" lang="ja-JP" altLang="en-US" sz="1050">
              <a:latin typeface="ＭＳ ゴシック" pitchFamily="49" charset="-128"/>
              <a:ea typeface="ＭＳ ゴシック" pitchFamily="49" charset="-128"/>
            </a:rPr>
            <a:t>％（早期健全化基準</a:t>
          </a:r>
          <a:r>
            <a:rPr kumimoji="1" lang="en-US" altLang="ja-JP" sz="1050">
              <a:latin typeface="ＭＳ ゴシック" pitchFamily="49" charset="-128"/>
              <a:ea typeface="ＭＳ ゴシック" pitchFamily="49" charset="-128"/>
            </a:rPr>
            <a:t>350.0</a:t>
          </a:r>
          <a:r>
            <a:rPr kumimoji="1" lang="ja-JP" altLang="en-US" sz="1050">
              <a:latin typeface="ＭＳ ゴシック" pitchFamily="49" charset="-128"/>
              <a:ea typeface="ＭＳ ゴシック" pitchFamily="49" charset="-128"/>
            </a:rPr>
            <a:t>％）と早期健全化基準以上となった。この主な要因は、上記の地方債残高（表中では、一般会計等に係る地方債の現在高）</a:t>
          </a:r>
          <a:r>
            <a:rPr kumimoji="1" lang="en-US" altLang="ja-JP" sz="1050">
              <a:latin typeface="ＭＳ ゴシック" pitchFamily="49" charset="-128"/>
              <a:ea typeface="ＭＳ ゴシック" pitchFamily="49" charset="-128"/>
            </a:rPr>
            <a:t>751</a:t>
          </a:r>
          <a:r>
            <a:rPr kumimoji="1" lang="ja-JP" altLang="en-US" sz="1050">
              <a:latin typeface="ＭＳ ゴシック" pitchFamily="49" charset="-128"/>
              <a:ea typeface="ＭＳ ゴシック" pitchFamily="49" charset="-128"/>
            </a:rPr>
            <a:t>億円と下水道事業会計・病院事業会計に係る公営企業債等繰入見込額約</a:t>
          </a:r>
          <a:r>
            <a:rPr kumimoji="1" lang="en-US" altLang="ja-JP" sz="1050">
              <a:latin typeface="ＭＳ ゴシック" pitchFamily="49" charset="-128"/>
              <a:ea typeface="ＭＳ ゴシック" pitchFamily="49" charset="-128"/>
            </a:rPr>
            <a:t>335</a:t>
          </a:r>
          <a:r>
            <a:rPr kumimoji="1" lang="ja-JP" altLang="en-US" sz="1050">
              <a:latin typeface="ＭＳ ゴシック" pitchFamily="49" charset="-128"/>
              <a:ea typeface="ＭＳ ゴシック" pitchFamily="49" charset="-128"/>
            </a:rPr>
            <a:t>億円によるものである。早期健全化団体となった平成</a:t>
          </a:r>
          <a:r>
            <a:rPr kumimoji="1" lang="en-US" altLang="ja-JP" sz="1050">
              <a:latin typeface="ＭＳ ゴシック" pitchFamily="49" charset="-128"/>
              <a:ea typeface="ＭＳ ゴシック" pitchFamily="49" charset="-128"/>
            </a:rPr>
            <a:t>20</a:t>
          </a:r>
          <a:r>
            <a:rPr kumimoji="1" lang="ja-JP" altLang="en-US" sz="1050">
              <a:latin typeface="ＭＳ ゴシック" pitchFamily="49" charset="-128"/>
              <a:ea typeface="ＭＳ ゴシック" pitchFamily="49" charset="-128"/>
            </a:rPr>
            <a:t>年度以降、平成</a:t>
          </a:r>
          <a:r>
            <a:rPr kumimoji="1" lang="en-US" altLang="ja-JP" sz="1050">
              <a:latin typeface="ＭＳ ゴシック" pitchFamily="49" charset="-128"/>
              <a:ea typeface="ＭＳ ゴシック" pitchFamily="49" charset="-128"/>
            </a:rPr>
            <a:t>21</a:t>
          </a:r>
          <a:r>
            <a:rPr kumimoji="1" lang="ja-JP" altLang="en-US" sz="1050">
              <a:latin typeface="ＭＳ ゴシック" pitchFamily="49" charset="-128"/>
              <a:ea typeface="ＭＳ ゴシック" pitchFamily="49" charset="-128"/>
            </a:rPr>
            <a:t>年度に宅地造成事業会計廃止で</a:t>
          </a:r>
          <a:r>
            <a:rPr kumimoji="1" lang="en-US" altLang="ja-JP" sz="1050">
              <a:latin typeface="ＭＳ ゴシック" pitchFamily="49" charset="-128"/>
              <a:ea typeface="ＭＳ ゴシック" pitchFamily="49" charset="-128"/>
            </a:rPr>
            <a:t>65.6</a:t>
          </a:r>
          <a:r>
            <a:rPr kumimoji="1" lang="ja-JP" altLang="en-US" sz="1050">
              <a:latin typeface="ＭＳ ゴシック" pitchFamily="49" charset="-128"/>
              <a:ea typeface="ＭＳ ゴシック" pitchFamily="49" charset="-128"/>
            </a:rPr>
            <a:t>億円、平成</a:t>
          </a:r>
          <a:r>
            <a:rPr kumimoji="1" lang="en-US" altLang="ja-JP" sz="1050">
              <a:latin typeface="ＭＳ ゴシック" pitchFamily="49" charset="-128"/>
              <a:ea typeface="ＭＳ ゴシック" pitchFamily="49" charset="-128"/>
            </a:rPr>
            <a:t>22</a:t>
          </a:r>
          <a:r>
            <a:rPr kumimoji="1" lang="ja-JP" altLang="en-US" sz="1050">
              <a:latin typeface="ＭＳ ゴシック" pitchFamily="49" charset="-128"/>
              <a:ea typeface="ＭＳ ゴシック" pitchFamily="49" charset="-128"/>
            </a:rPr>
            <a:t>年度に市立泉佐野病院の地方独立行政法人化で</a:t>
          </a:r>
          <a:r>
            <a:rPr kumimoji="1" lang="en-US" altLang="ja-JP" sz="1050">
              <a:latin typeface="ＭＳ ゴシック" pitchFamily="49" charset="-128"/>
              <a:ea typeface="ＭＳ ゴシック" pitchFamily="49" charset="-128"/>
            </a:rPr>
            <a:t>43.5</a:t>
          </a:r>
          <a:r>
            <a:rPr kumimoji="1" lang="ja-JP" altLang="en-US" sz="1050">
              <a:latin typeface="ＭＳ ゴシック" pitchFamily="49" charset="-128"/>
              <a:ea typeface="ＭＳ ゴシック" pitchFamily="49" charset="-128"/>
            </a:rPr>
            <a:t>億円の第三セクター等改革推進債を発行したため、一般会計等に係る地方債の現在高は平成</a:t>
          </a:r>
          <a:r>
            <a:rPr kumimoji="1" lang="en-US" altLang="ja-JP" sz="1050">
              <a:latin typeface="ＭＳ ゴシック" pitchFamily="49" charset="-128"/>
              <a:ea typeface="ＭＳ ゴシック" pitchFamily="49" charset="-128"/>
            </a:rPr>
            <a:t>23</a:t>
          </a:r>
          <a:r>
            <a:rPr kumimoji="1" lang="ja-JP" altLang="en-US" sz="1050">
              <a:latin typeface="ＭＳ ゴシック" pitchFamily="49" charset="-128"/>
              <a:ea typeface="ＭＳ ゴシック" pitchFamily="49" charset="-128"/>
            </a:rPr>
            <a:t>年度まで増加した。しかしながら、宅地造成事業会計を廃止することで連結実質赤字額を解消し、投資事業を精査し、新規の地方債の発行を抑制していることで、将来負担比率の分子となる額は減少傾向となっている。</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令和</a:t>
          </a:r>
          <a:r>
            <a:rPr kumimoji="1" lang="en-US" altLang="ja-JP" sz="1050">
              <a:latin typeface="ＭＳ ゴシック" pitchFamily="49" charset="-128"/>
              <a:ea typeface="ＭＳ ゴシック" pitchFamily="49" charset="-128"/>
            </a:rPr>
            <a:t>2</a:t>
          </a:r>
          <a:r>
            <a:rPr kumimoji="1" lang="ja-JP" altLang="en-US" sz="1050">
              <a:latin typeface="ＭＳ ゴシック" pitchFamily="49" charset="-128"/>
              <a:ea typeface="ＭＳ ゴシック" pitchFamily="49" charset="-128"/>
            </a:rPr>
            <a:t>年度は地方債残高が</a:t>
          </a:r>
          <a:r>
            <a:rPr kumimoji="1" lang="en-US" altLang="ja-JP" sz="1050">
              <a:latin typeface="ＭＳ ゴシック" pitchFamily="49" charset="-128"/>
              <a:ea typeface="ＭＳ ゴシック" pitchFamily="49" charset="-128"/>
            </a:rPr>
            <a:t>14.8</a:t>
          </a:r>
          <a:r>
            <a:rPr kumimoji="1" lang="ja-JP" altLang="en-US" sz="1050">
              <a:latin typeface="ＭＳ ゴシック" pitchFamily="49" charset="-128"/>
              <a:ea typeface="ＭＳ ゴシック" pitchFamily="49" charset="-128"/>
            </a:rPr>
            <a:t>億円減少したものの、ふるさと応援寄附金を積立てた特定目的基金を目的に応じた事業に取崩したことなどで将来負担比率の分子が</a:t>
          </a:r>
          <a:r>
            <a:rPr kumimoji="1" lang="en-US" altLang="ja-JP" sz="1050">
              <a:latin typeface="ＭＳ ゴシック" pitchFamily="49" charset="-128"/>
              <a:ea typeface="ＭＳ ゴシック" pitchFamily="49" charset="-128"/>
            </a:rPr>
            <a:t>9.3</a:t>
          </a:r>
          <a:r>
            <a:rPr kumimoji="1" lang="ja-JP" altLang="en-US" sz="1050">
              <a:latin typeface="ＭＳ ゴシック" pitchFamily="49" charset="-128"/>
              <a:ea typeface="ＭＳ ゴシック" pitchFamily="49" charset="-128"/>
            </a:rPr>
            <a:t>億円増加したため、将来負担比率は</a:t>
          </a:r>
          <a:r>
            <a:rPr kumimoji="1" lang="en-US" altLang="ja-JP" sz="1050">
              <a:latin typeface="ＭＳ ゴシック" pitchFamily="49" charset="-128"/>
              <a:ea typeface="ＭＳ ゴシック" pitchFamily="49" charset="-128"/>
            </a:rPr>
            <a:t>3.7</a:t>
          </a:r>
          <a:r>
            <a:rPr kumimoji="1" lang="ja-JP" altLang="en-US" sz="1050">
              <a:latin typeface="ＭＳ ゴシック" pitchFamily="49" charset="-128"/>
              <a:ea typeface="ＭＳ ゴシック" pitchFamily="49" charset="-128"/>
            </a:rPr>
            <a:t>ポイント増加した。地方債残高は依然として高水準で推移するため、中期財政運営方針に基づき、計画的な地方債の発行とすることで、更なる比率の改善に努める。</a:t>
          </a:r>
          <a:endParaRPr kumimoji="1" lang="en-US" altLang="ja-JP" sz="105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大阪府泉佐野市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ふるさと応援寄附金の積立による増があった反面、ふるさと応援寄附金の目的に応じた事業に取り崩したことで、基金全体の令和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年度末残高は減少して、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中期財政運営方針に基づき、財政調整機能を有する基金の残高を可能な限り保持していくことで、安定的な財政運営を目指す。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広報公聴基金</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広報及び公聴業務の円滑な運営と充実を図る経費に充当。</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国際交流振興基金</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国際化の進展に伴い、国際交流の振興に図る経費に充当。</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職員福利厚生基金</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職員の福利厚生に要する経費に充当。</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公共施設整備等基金</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公共施設の整備を図るため並びにふるさと応援寄附金事業に要する経費及びふるさと応援寄附者が指定した事業に要する経費に充当。</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福祉基金</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社会福祉活動の推進に要する経費に充当。</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環境衛生事業基金</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環境衛生事業の推進に係る経費に充当。</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公園等整備基金</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公園、広場及び緑地の整備に要する経費に充当。</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芸術文化振興基金</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芸術及び文化の振興に要する経費に充当。</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ふるさと文化資料基金</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歴史民俗資料等の文化資料を取得し、保存し、又は活用する経費に充当。</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市営住宅整備基金</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市営住宅の整備を図る経費に充当。</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地域経済振興基金</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地域経済の発展と産業振興を図る経費に充当。</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自治振興基金</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地域における自治活動の振興と住民自治の促進を図る経費に充当。</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教育振興基金</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スポーツの振興、図書の充実その他教育の振興に要する経費に充当。</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森林環境譲与税基金</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森林の整備及びその促進に関する施策に要する経費に充当。</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退職手当基金</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職員の退職手当の支払に要する経費に充当。</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災害セーフティ基金</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自然災害をはじめ感染症等の危機から市民の生命及び財産を守るとともに、支援活動、復旧対策等に要する経費に充当。</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公益活動応援基金</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地域の各種団体が自主的に実施する地域の活性化や課題の解決に向けた公益活動への助成に要する経費に充当。</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ふるさと応援寄附金の目的に応じた事業に取崩したことで減少した。</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ふるさと応援寄附金を目的に応じた事業に取崩す。</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・令和元年度黒字の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にあたる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・一般財源として取り崩したことで令和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年度末残高は令和元年度末残高と比べて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安定した財政運営を行っていくために、基金残高を保持していく。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減債基金を活用して計画的に繰上償還を実施していることから、令和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年度末残高も減少している。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中期財政運営方針に基づき、地方債残高を令和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年度には標準財政規模の約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億円以下とするため、減債基金を活用し計画的に繰上償還を実施していく。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80</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82</v>
      </c>
      <c r="C3" s="405"/>
      <c r="D3" s="405"/>
      <c r="E3" s="406"/>
      <c r="F3" s="406"/>
      <c r="G3" s="406"/>
      <c r="H3" s="406"/>
      <c r="I3" s="406"/>
      <c r="J3" s="406"/>
      <c r="K3" s="406"/>
      <c r="L3" s="406" t="s">
        <v>83</v>
      </c>
      <c r="M3" s="406"/>
      <c r="N3" s="406"/>
      <c r="O3" s="406"/>
      <c r="P3" s="406"/>
      <c r="Q3" s="406"/>
      <c r="R3" s="413"/>
      <c r="S3" s="413"/>
      <c r="T3" s="413"/>
      <c r="U3" s="413"/>
      <c r="V3" s="414"/>
      <c r="W3" s="388" t="s">
        <v>84</v>
      </c>
      <c r="X3" s="389"/>
      <c r="Y3" s="389"/>
      <c r="Z3" s="389"/>
      <c r="AA3" s="389"/>
      <c r="AB3" s="405"/>
      <c r="AC3" s="413" t="s">
        <v>85</v>
      </c>
      <c r="AD3" s="389"/>
      <c r="AE3" s="389"/>
      <c r="AF3" s="389"/>
      <c r="AG3" s="389"/>
      <c r="AH3" s="389"/>
      <c r="AI3" s="389"/>
      <c r="AJ3" s="389"/>
      <c r="AK3" s="389"/>
      <c r="AL3" s="390"/>
      <c r="AM3" s="388" t="s">
        <v>86</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87</v>
      </c>
      <c r="BO3" s="389"/>
      <c r="BP3" s="389"/>
      <c r="BQ3" s="389"/>
      <c r="BR3" s="389"/>
      <c r="BS3" s="389"/>
      <c r="BT3" s="389"/>
      <c r="BU3" s="390"/>
      <c r="BV3" s="388" t="s">
        <v>88</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89</v>
      </c>
      <c r="CU3" s="389"/>
      <c r="CV3" s="389"/>
      <c r="CW3" s="389"/>
      <c r="CX3" s="389"/>
      <c r="CY3" s="389"/>
      <c r="CZ3" s="389"/>
      <c r="DA3" s="390"/>
      <c r="DB3" s="388" t="s">
        <v>90</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91</v>
      </c>
      <c r="AZ4" s="392"/>
      <c r="BA4" s="392"/>
      <c r="BB4" s="392"/>
      <c r="BC4" s="392"/>
      <c r="BD4" s="392"/>
      <c r="BE4" s="392"/>
      <c r="BF4" s="392"/>
      <c r="BG4" s="392"/>
      <c r="BH4" s="392"/>
      <c r="BI4" s="392"/>
      <c r="BJ4" s="392"/>
      <c r="BK4" s="392"/>
      <c r="BL4" s="392"/>
      <c r="BM4" s="393"/>
      <c r="BN4" s="394">
        <v>68578567</v>
      </c>
      <c r="BO4" s="395"/>
      <c r="BP4" s="395"/>
      <c r="BQ4" s="395"/>
      <c r="BR4" s="395"/>
      <c r="BS4" s="395"/>
      <c r="BT4" s="395"/>
      <c r="BU4" s="396"/>
      <c r="BV4" s="394">
        <v>94267543</v>
      </c>
      <c r="BW4" s="395"/>
      <c r="BX4" s="395"/>
      <c r="BY4" s="395"/>
      <c r="BZ4" s="395"/>
      <c r="CA4" s="395"/>
      <c r="CB4" s="395"/>
      <c r="CC4" s="396"/>
      <c r="CD4" s="397" t="s">
        <v>92</v>
      </c>
      <c r="CE4" s="398"/>
      <c r="CF4" s="398"/>
      <c r="CG4" s="398"/>
      <c r="CH4" s="398"/>
      <c r="CI4" s="398"/>
      <c r="CJ4" s="398"/>
      <c r="CK4" s="398"/>
      <c r="CL4" s="398"/>
      <c r="CM4" s="398"/>
      <c r="CN4" s="398"/>
      <c r="CO4" s="398"/>
      <c r="CP4" s="398"/>
      <c r="CQ4" s="398"/>
      <c r="CR4" s="398"/>
      <c r="CS4" s="399"/>
      <c r="CT4" s="400">
        <v>0.6</v>
      </c>
      <c r="CU4" s="401"/>
      <c r="CV4" s="401"/>
      <c r="CW4" s="401"/>
      <c r="CX4" s="401"/>
      <c r="CY4" s="401"/>
      <c r="CZ4" s="401"/>
      <c r="DA4" s="402"/>
      <c r="DB4" s="400">
        <v>0.6</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93</v>
      </c>
      <c r="AN5" s="461"/>
      <c r="AO5" s="461"/>
      <c r="AP5" s="461"/>
      <c r="AQ5" s="461"/>
      <c r="AR5" s="461"/>
      <c r="AS5" s="461"/>
      <c r="AT5" s="462"/>
      <c r="AU5" s="463" t="s">
        <v>94</v>
      </c>
      <c r="AV5" s="464"/>
      <c r="AW5" s="464"/>
      <c r="AX5" s="464"/>
      <c r="AY5" s="465" t="s">
        <v>95</v>
      </c>
      <c r="AZ5" s="466"/>
      <c r="BA5" s="466"/>
      <c r="BB5" s="466"/>
      <c r="BC5" s="466"/>
      <c r="BD5" s="466"/>
      <c r="BE5" s="466"/>
      <c r="BF5" s="466"/>
      <c r="BG5" s="466"/>
      <c r="BH5" s="466"/>
      <c r="BI5" s="466"/>
      <c r="BJ5" s="466"/>
      <c r="BK5" s="466"/>
      <c r="BL5" s="466"/>
      <c r="BM5" s="467"/>
      <c r="BN5" s="431">
        <v>68063997</v>
      </c>
      <c r="BO5" s="432"/>
      <c r="BP5" s="432"/>
      <c r="BQ5" s="432"/>
      <c r="BR5" s="432"/>
      <c r="BS5" s="432"/>
      <c r="BT5" s="432"/>
      <c r="BU5" s="433"/>
      <c r="BV5" s="431">
        <v>93984764</v>
      </c>
      <c r="BW5" s="432"/>
      <c r="BX5" s="432"/>
      <c r="BY5" s="432"/>
      <c r="BZ5" s="432"/>
      <c r="CA5" s="432"/>
      <c r="CB5" s="432"/>
      <c r="CC5" s="433"/>
      <c r="CD5" s="434" t="s">
        <v>96</v>
      </c>
      <c r="CE5" s="435"/>
      <c r="CF5" s="435"/>
      <c r="CG5" s="435"/>
      <c r="CH5" s="435"/>
      <c r="CI5" s="435"/>
      <c r="CJ5" s="435"/>
      <c r="CK5" s="435"/>
      <c r="CL5" s="435"/>
      <c r="CM5" s="435"/>
      <c r="CN5" s="435"/>
      <c r="CO5" s="435"/>
      <c r="CP5" s="435"/>
      <c r="CQ5" s="435"/>
      <c r="CR5" s="435"/>
      <c r="CS5" s="436"/>
      <c r="CT5" s="428">
        <v>109.4</v>
      </c>
      <c r="CU5" s="429"/>
      <c r="CV5" s="429"/>
      <c r="CW5" s="429"/>
      <c r="CX5" s="429"/>
      <c r="CY5" s="429"/>
      <c r="CZ5" s="429"/>
      <c r="DA5" s="430"/>
      <c r="DB5" s="428">
        <v>103.1</v>
      </c>
      <c r="DC5" s="429"/>
      <c r="DD5" s="429"/>
      <c r="DE5" s="429"/>
      <c r="DF5" s="429"/>
      <c r="DG5" s="429"/>
      <c r="DH5" s="429"/>
      <c r="DI5" s="430"/>
      <c r="DJ5" s="186"/>
      <c r="DK5" s="186"/>
      <c r="DL5" s="186"/>
      <c r="DM5" s="186"/>
      <c r="DN5" s="186"/>
      <c r="DO5" s="186"/>
    </row>
    <row r="6" spans="1:119" ht="18.75" customHeight="1" x14ac:dyDescent="0.15">
      <c r="A6" s="187"/>
      <c r="B6" s="437" t="s">
        <v>97</v>
      </c>
      <c r="C6" s="438"/>
      <c r="D6" s="438"/>
      <c r="E6" s="439"/>
      <c r="F6" s="439"/>
      <c r="G6" s="439"/>
      <c r="H6" s="439"/>
      <c r="I6" s="439"/>
      <c r="J6" s="439"/>
      <c r="K6" s="439"/>
      <c r="L6" s="439" t="s">
        <v>98</v>
      </c>
      <c r="M6" s="439"/>
      <c r="N6" s="439"/>
      <c r="O6" s="439"/>
      <c r="P6" s="439"/>
      <c r="Q6" s="439"/>
      <c r="R6" s="443"/>
      <c r="S6" s="443"/>
      <c r="T6" s="443"/>
      <c r="U6" s="443"/>
      <c r="V6" s="444"/>
      <c r="W6" s="447" t="s">
        <v>99</v>
      </c>
      <c r="X6" s="448"/>
      <c r="Y6" s="448"/>
      <c r="Z6" s="448"/>
      <c r="AA6" s="448"/>
      <c r="AB6" s="438"/>
      <c r="AC6" s="451" t="s">
        <v>100</v>
      </c>
      <c r="AD6" s="452"/>
      <c r="AE6" s="452"/>
      <c r="AF6" s="452"/>
      <c r="AG6" s="452"/>
      <c r="AH6" s="452"/>
      <c r="AI6" s="452"/>
      <c r="AJ6" s="452"/>
      <c r="AK6" s="452"/>
      <c r="AL6" s="453"/>
      <c r="AM6" s="460" t="s">
        <v>101</v>
      </c>
      <c r="AN6" s="461"/>
      <c r="AO6" s="461"/>
      <c r="AP6" s="461"/>
      <c r="AQ6" s="461"/>
      <c r="AR6" s="461"/>
      <c r="AS6" s="461"/>
      <c r="AT6" s="462"/>
      <c r="AU6" s="463" t="s">
        <v>94</v>
      </c>
      <c r="AV6" s="464"/>
      <c r="AW6" s="464"/>
      <c r="AX6" s="464"/>
      <c r="AY6" s="465" t="s">
        <v>102</v>
      </c>
      <c r="AZ6" s="466"/>
      <c r="BA6" s="466"/>
      <c r="BB6" s="466"/>
      <c r="BC6" s="466"/>
      <c r="BD6" s="466"/>
      <c r="BE6" s="466"/>
      <c r="BF6" s="466"/>
      <c r="BG6" s="466"/>
      <c r="BH6" s="466"/>
      <c r="BI6" s="466"/>
      <c r="BJ6" s="466"/>
      <c r="BK6" s="466"/>
      <c r="BL6" s="466"/>
      <c r="BM6" s="467"/>
      <c r="BN6" s="431">
        <v>514570</v>
      </c>
      <c r="BO6" s="432"/>
      <c r="BP6" s="432"/>
      <c r="BQ6" s="432"/>
      <c r="BR6" s="432"/>
      <c r="BS6" s="432"/>
      <c r="BT6" s="432"/>
      <c r="BU6" s="433"/>
      <c r="BV6" s="431">
        <v>282779</v>
      </c>
      <c r="BW6" s="432"/>
      <c r="BX6" s="432"/>
      <c r="BY6" s="432"/>
      <c r="BZ6" s="432"/>
      <c r="CA6" s="432"/>
      <c r="CB6" s="432"/>
      <c r="CC6" s="433"/>
      <c r="CD6" s="434" t="s">
        <v>103</v>
      </c>
      <c r="CE6" s="435"/>
      <c r="CF6" s="435"/>
      <c r="CG6" s="435"/>
      <c r="CH6" s="435"/>
      <c r="CI6" s="435"/>
      <c r="CJ6" s="435"/>
      <c r="CK6" s="435"/>
      <c r="CL6" s="435"/>
      <c r="CM6" s="435"/>
      <c r="CN6" s="435"/>
      <c r="CO6" s="435"/>
      <c r="CP6" s="435"/>
      <c r="CQ6" s="435"/>
      <c r="CR6" s="435"/>
      <c r="CS6" s="436"/>
      <c r="CT6" s="468">
        <v>115.3</v>
      </c>
      <c r="CU6" s="469"/>
      <c r="CV6" s="469"/>
      <c r="CW6" s="469"/>
      <c r="CX6" s="469"/>
      <c r="CY6" s="469"/>
      <c r="CZ6" s="469"/>
      <c r="DA6" s="470"/>
      <c r="DB6" s="468">
        <v>107.7</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104</v>
      </c>
      <c r="AN7" s="461"/>
      <c r="AO7" s="461"/>
      <c r="AP7" s="461"/>
      <c r="AQ7" s="461"/>
      <c r="AR7" s="461"/>
      <c r="AS7" s="461"/>
      <c r="AT7" s="462"/>
      <c r="AU7" s="463" t="s">
        <v>105</v>
      </c>
      <c r="AV7" s="464"/>
      <c r="AW7" s="464"/>
      <c r="AX7" s="464"/>
      <c r="AY7" s="465" t="s">
        <v>106</v>
      </c>
      <c r="AZ7" s="466"/>
      <c r="BA7" s="466"/>
      <c r="BB7" s="466"/>
      <c r="BC7" s="466"/>
      <c r="BD7" s="466"/>
      <c r="BE7" s="466"/>
      <c r="BF7" s="466"/>
      <c r="BG7" s="466"/>
      <c r="BH7" s="466"/>
      <c r="BI7" s="466"/>
      <c r="BJ7" s="466"/>
      <c r="BK7" s="466"/>
      <c r="BL7" s="466"/>
      <c r="BM7" s="467"/>
      <c r="BN7" s="431">
        <v>378858</v>
      </c>
      <c r="BO7" s="432"/>
      <c r="BP7" s="432"/>
      <c r="BQ7" s="432"/>
      <c r="BR7" s="432"/>
      <c r="BS7" s="432"/>
      <c r="BT7" s="432"/>
      <c r="BU7" s="433"/>
      <c r="BV7" s="431">
        <v>149608</v>
      </c>
      <c r="BW7" s="432"/>
      <c r="BX7" s="432"/>
      <c r="BY7" s="432"/>
      <c r="BZ7" s="432"/>
      <c r="CA7" s="432"/>
      <c r="CB7" s="432"/>
      <c r="CC7" s="433"/>
      <c r="CD7" s="434" t="s">
        <v>107</v>
      </c>
      <c r="CE7" s="435"/>
      <c r="CF7" s="435"/>
      <c r="CG7" s="435"/>
      <c r="CH7" s="435"/>
      <c r="CI7" s="435"/>
      <c r="CJ7" s="435"/>
      <c r="CK7" s="435"/>
      <c r="CL7" s="435"/>
      <c r="CM7" s="435"/>
      <c r="CN7" s="435"/>
      <c r="CO7" s="435"/>
      <c r="CP7" s="435"/>
      <c r="CQ7" s="435"/>
      <c r="CR7" s="435"/>
      <c r="CS7" s="436"/>
      <c r="CT7" s="431">
        <v>23556856</v>
      </c>
      <c r="CU7" s="432"/>
      <c r="CV7" s="432"/>
      <c r="CW7" s="432"/>
      <c r="CX7" s="432"/>
      <c r="CY7" s="432"/>
      <c r="CZ7" s="432"/>
      <c r="DA7" s="433"/>
      <c r="DB7" s="431">
        <v>23272374</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108</v>
      </c>
      <c r="AN8" s="461"/>
      <c r="AO8" s="461"/>
      <c r="AP8" s="461"/>
      <c r="AQ8" s="461"/>
      <c r="AR8" s="461"/>
      <c r="AS8" s="461"/>
      <c r="AT8" s="462"/>
      <c r="AU8" s="463" t="s">
        <v>109</v>
      </c>
      <c r="AV8" s="464"/>
      <c r="AW8" s="464"/>
      <c r="AX8" s="464"/>
      <c r="AY8" s="465" t="s">
        <v>110</v>
      </c>
      <c r="AZ8" s="466"/>
      <c r="BA8" s="466"/>
      <c r="BB8" s="466"/>
      <c r="BC8" s="466"/>
      <c r="BD8" s="466"/>
      <c r="BE8" s="466"/>
      <c r="BF8" s="466"/>
      <c r="BG8" s="466"/>
      <c r="BH8" s="466"/>
      <c r="BI8" s="466"/>
      <c r="BJ8" s="466"/>
      <c r="BK8" s="466"/>
      <c r="BL8" s="466"/>
      <c r="BM8" s="467"/>
      <c r="BN8" s="431">
        <v>135712</v>
      </c>
      <c r="BO8" s="432"/>
      <c r="BP8" s="432"/>
      <c r="BQ8" s="432"/>
      <c r="BR8" s="432"/>
      <c r="BS8" s="432"/>
      <c r="BT8" s="432"/>
      <c r="BU8" s="433"/>
      <c r="BV8" s="431">
        <v>133171</v>
      </c>
      <c r="BW8" s="432"/>
      <c r="BX8" s="432"/>
      <c r="BY8" s="432"/>
      <c r="BZ8" s="432"/>
      <c r="CA8" s="432"/>
      <c r="CB8" s="432"/>
      <c r="CC8" s="433"/>
      <c r="CD8" s="434" t="s">
        <v>111</v>
      </c>
      <c r="CE8" s="435"/>
      <c r="CF8" s="435"/>
      <c r="CG8" s="435"/>
      <c r="CH8" s="435"/>
      <c r="CI8" s="435"/>
      <c r="CJ8" s="435"/>
      <c r="CK8" s="435"/>
      <c r="CL8" s="435"/>
      <c r="CM8" s="435"/>
      <c r="CN8" s="435"/>
      <c r="CO8" s="435"/>
      <c r="CP8" s="435"/>
      <c r="CQ8" s="435"/>
      <c r="CR8" s="435"/>
      <c r="CS8" s="436"/>
      <c r="CT8" s="471">
        <v>0.95</v>
      </c>
      <c r="CU8" s="472"/>
      <c r="CV8" s="472"/>
      <c r="CW8" s="472"/>
      <c r="CX8" s="472"/>
      <c r="CY8" s="472"/>
      <c r="CZ8" s="472"/>
      <c r="DA8" s="473"/>
      <c r="DB8" s="471">
        <v>0.95</v>
      </c>
      <c r="DC8" s="472"/>
      <c r="DD8" s="472"/>
      <c r="DE8" s="472"/>
      <c r="DF8" s="472"/>
      <c r="DG8" s="472"/>
      <c r="DH8" s="472"/>
      <c r="DI8" s="473"/>
      <c r="DJ8" s="186"/>
      <c r="DK8" s="186"/>
      <c r="DL8" s="186"/>
      <c r="DM8" s="186"/>
      <c r="DN8" s="186"/>
      <c r="DO8" s="186"/>
    </row>
    <row r="9" spans="1:119" ht="18.75" customHeight="1" thickBot="1" x14ac:dyDescent="0.2">
      <c r="A9" s="187"/>
      <c r="B9" s="425" t="s">
        <v>112</v>
      </c>
      <c r="C9" s="426"/>
      <c r="D9" s="426"/>
      <c r="E9" s="426"/>
      <c r="F9" s="426"/>
      <c r="G9" s="426"/>
      <c r="H9" s="426"/>
      <c r="I9" s="426"/>
      <c r="J9" s="426"/>
      <c r="K9" s="474"/>
      <c r="L9" s="475" t="s">
        <v>113</v>
      </c>
      <c r="M9" s="476"/>
      <c r="N9" s="476"/>
      <c r="O9" s="476"/>
      <c r="P9" s="476"/>
      <c r="Q9" s="477"/>
      <c r="R9" s="478">
        <v>100131</v>
      </c>
      <c r="S9" s="479"/>
      <c r="T9" s="479"/>
      <c r="U9" s="479"/>
      <c r="V9" s="480"/>
      <c r="W9" s="388" t="s">
        <v>114</v>
      </c>
      <c r="X9" s="389"/>
      <c r="Y9" s="389"/>
      <c r="Z9" s="389"/>
      <c r="AA9" s="389"/>
      <c r="AB9" s="389"/>
      <c r="AC9" s="389"/>
      <c r="AD9" s="389"/>
      <c r="AE9" s="389"/>
      <c r="AF9" s="389"/>
      <c r="AG9" s="389"/>
      <c r="AH9" s="389"/>
      <c r="AI9" s="389"/>
      <c r="AJ9" s="389"/>
      <c r="AK9" s="389"/>
      <c r="AL9" s="390"/>
      <c r="AM9" s="460" t="s">
        <v>115</v>
      </c>
      <c r="AN9" s="461"/>
      <c r="AO9" s="461"/>
      <c r="AP9" s="461"/>
      <c r="AQ9" s="461"/>
      <c r="AR9" s="461"/>
      <c r="AS9" s="461"/>
      <c r="AT9" s="462"/>
      <c r="AU9" s="463" t="s">
        <v>116</v>
      </c>
      <c r="AV9" s="464"/>
      <c r="AW9" s="464"/>
      <c r="AX9" s="464"/>
      <c r="AY9" s="465" t="s">
        <v>117</v>
      </c>
      <c r="AZ9" s="466"/>
      <c r="BA9" s="466"/>
      <c r="BB9" s="466"/>
      <c r="BC9" s="466"/>
      <c r="BD9" s="466"/>
      <c r="BE9" s="466"/>
      <c r="BF9" s="466"/>
      <c r="BG9" s="466"/>
      <c r="BH9" s="466"/>
      <c r="BI9" s="466"/>
      <c r="BJ9" s="466"/>
      <c r="BK9" s="466"/>
      <c r="BL9" s="466"/>
      <c r="BM9" s="467"/>
      <c r="BN9" s="431">
        <v>2541</v>
      </c>
      <c r="BO9" s="432"/>
      <c r="BP9" s="432"/>
      <c r="BQ9" s="432"/>
      <c r="BR9" s="432"/>
      <c r="BS9" s="432"/>
      <c r="BT9" s="432"/>
      <c r="BU9" s="433"/>
      <c r="BV9" s="431">
        <v>72632</v>
      </c>
      <c r="BW9" s="432"/>
      <c r="BX9" s="432"/>
      <c r="BY9" s="432"/>
      <c r="BZ9" s="432"/>
      <c r="CA9" s="432"/>
      <c r="CB9" s="432"/>
      <c r="CC9" s="433"/>
      <c r="CD9" s="434" t="s">
        <v>118</v>
      </c>
      <c r="CE9" s="435"/>
      <c r="CF9" s="435"/>
      <c r="CG9" s="435"/>
      <c r="CH9" s="435"/>
      <c r="CI9" s="435"/>
      <c r="CJ9" s="435"/>
      <c r="CK9" s="435"/>
      <c r="CL9" s="435"/>
      <c r="CM9" s="435"/>
      <c r="CN9" s="435"/>
      <c r="CO9" s="435"/>
      <c r="CP9" s="435"/>
      <c r="CQ9" s="435"/>
      <c r="CR9" s="435"/>
      <c r="CS9" s="436"/>
      <c r="CT9" s="428">
        <v>17.399999999999999</v>
      </c>
      <c r="CU9" s="429"/>
      <c r="CV9" s="429"/>
      <c r="CW9" s="429"/>
      <c r="CX9" s="429"/>
      <c r="CY9" s="429"/>
      <c r="CZ9" s="429"/>
      <c r="DA9" s="430"/>
      <c r="DB9" s="428">
        <v>9.1</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119</v>
      </c>
      <c r="M10" s="461"/>
      <c r="N10" s="461"/>
      <c r="O10" s="461"/>
      <c r="P10" s="461"/>
      <c r="Q10" s="462"/>
      <c r="R10" s="482">
        <v>100966</v>
      </c>
      <c r="S10" s="483"/>
      <c r="T10" s="483"/>
      <c r="U10" s="483"/>
      <c r="V10" s="484"/>
      <c r="W10" s="419"/>
      <c r="X10" s="420"/>
      <c r="Y10" s="420"/>
      <c r="Z10" s="420"/>
      <c r="AA10" s="420"/>
      <c r="AB10" s="420"/>
      <c r="AC10" s="420"/>
      <c r="AD10" s="420"/>
      <c r="AE10" s="420"/>
      <c r="AF10" s="420"/>
      <c r="AG10" s="420"/>
      <c r="AH10" s="420"/>
      <c r="AI10" s="420"/>
      <c r="AJ10" s="420"/>
      <c r="AK10" s="420"/>
      <c r="AL10" s="423"/>
      <c r="AM10" s="460" t="s">
        <v>120</v>
      </c>
      <c r="AN10" s="461"/>
      <c r="AO10" s="461"/>
      <c r="AP10" s="461"/>
      <c r="AQ10" s="461"/>
      <c r="AR10" s="461"/>
      <c r="AS10" s="461"/>
      <c r="AT10" s="462"/>
      <c r="AU10" s="463" t="s">
        <v>121</v>
      </c>
      <c r="AV10" s="464"/>
      <c r="AW10" s="464"/>
      <c r="AX10" s="464"/>
      <c r="AY10" s="465" t="s">
        <v>122</v>
      </c>
      <c r="AZ10" s="466"/>
      <c r="BA10" s="466"/>
      <c r="BB10" s="466"/>
      <c r="BC10" s="466"/>
      <c r="BD10" s="466"/>
      <c r="BE10" s="466"/>
      <c r="BF10" s="466"/>
      <c r="BG10" s="466"/>
      <c r="BH10" s="466"/>
      <c r="BI10" s="466"/>
      <c r="BJ10" s="466"/>
      <c r="BK10" s="466"/>
      <c r="BL10" s="466"/>
      <c r="BM10" s="467"/>
      <c r="BN10" s="431">
        <v>67181</v>
      </c>
      <c r="BO10" s="432"/>
      <c r="BP10" s="432"/>
      <c r="BQ10" s="432"/>
      <c r="BR10" s="432"/>
      <c r="BS10" s="432"/>
      <c r="BT10" s="432"/>
      <c r="BU10" s="433"/>
      <c r="BV10" s="431">
        <v>269219</v>
      </c>
      <c r="BW10" s="432"/>
      <c r="BX10" s="432"/>
      <c r="BY10" s="432"/>
      <c r="BZ10" s="432"/>
      <c r="CA10" s="432"/>
      <c r="CB10" s="432"/>
      <c r="CC10" s="433"/>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124</v>
      </c>
      <c r="M11" s="486"/>
      <c r="N11" s="486"/>
      <c r="O11" s="486"/>
      <c r="P11" s="486"/>
      <c r="Q11" s="487"/>
      <c r="R11" s="488" t="s">
        <v>125</v>
      </c>
      <c r="S11" s="489"/>
      <c r="T11" s="489"/>
      <c r="U11" s="489"/>
      <c r="V11" s="490"/>
      <c r="W11" s="419"/>
      <c r="X11" s="420"/>
      <c r="Y11" s="420"/>
      <c r="Z11" s="420"/>
      <c r="AA11" s="420"/>
      <c r="AB11" s="420"/>
      <c r="AC11" s="420"/>
      <c r="AD11" s="420"/>
      <c r="AE11" s="420"/>
      <c r="AF11" s="420"/>
      <c r="AG11" s="420"/>
      <c r="AH11" s="420"/>
      <c r="AI11" s="420"/>
      <c r="AJ11" s="420"/>
      <c r="AK11" s="420"/>
      <c r="AL11" s="423"/>
      <c r="AM11" s="460" t="s">
        <v>126</v>
      </c>
      <c r="AN11" s="461"/>
      <c r="AO11" s="461"/>
      <c r="AP11" s="461"/>
      <c r="AQ11" s="461"/>
      <c r="AR11" s="461"/>
      <c r="AS11" s="461"/>
      <c r="AT11" s="462"/>
      <c r="AU11" s="463" t="s">
        <v>121</v>
      </c>
      <c r="AV11" s="464"/>
      <c r="AW11" s="464"/>
      <c r="AX11" s="464"/>
      <c r="AY11" s="465" t="s">
        <v>127</v>
      </c>
      <c r="AZ11" s="466"/>
      <c r="BA11" s="466"/>
      <c r="BB11" s="466"/>
      <c r="BC11" s="466"/>
      <c r="BD11" s="466"/>
      <c r="BE11" s="466"/>
      <c r="BF11" s="466"/>
      <c r="BG11" s="466"/>
      <c r="BH11" s="466"/>
      <c r="BI11" s="466"/>
      <c r="BJ11" s="466"/>
      <c r="BK11" s="466"/>
      <c r="BL11" s="466"/>
      <c r="BM11" s="467"/>
      <c r="BN11" s="431">
        <v>1010000</v>
      </c>
      <c r="BO11" s="432"/>
      <c r="BP11" s="432"/>
      <c r="BQ11" s="432"/>
      <c r="BR11" s="432"/>
      <c r="BS11" s="432"/>
      <c r="BT11" s="432"/>
      <c r="BU11" s="433"/>
      <c r="BV11" s="431">
        <v>238400</v>
      </c>
      <c r="BW11" s="432"/>
      <c r="BX11" s="432"/>
      <c r="BY11" s="432"/>
      <c r="BZ11" s="432"/>
      <c r="CA11" s="432"/>
      <c r="CB11" s="432"/>
      <c r="CC11" s="433"/>
      <c r="CD11" s="434" t="s">
        <v>128</v>
      </c>
      <c r="CE11" s="435"/>
      <c r="CF11" s="435"/>
      <c r="CG11" s="435"/>
      <c r="CH11" s="435"/>
      <c r="CI11" s="435"/>
      <c r="CJ11" s="435"/>
      <c r="CK11" s="435"/>
      <c r="CL11" s="435"/>
      <c r="CM11" s="435"/>
      <c r="CN11" s="435"/>
      <c r="CO11" s="435"/>
      <c r="CP11" s="435"/>
      <c r="CQ11" s="435"/>
      <c r="CR11" s="435"/>
      <c r="CS11" s="436"/>
      <c r="CT11" s="471" t="s">
        <v>129</v>
      </c>
      <c r="CU11" s="472"/>
      <c r="CV11" s="472"/>
      <c r="CW11" s="472"/>
      <c r="CX11" s="472"/>
      <c r="CY11" s="472"/>
      <c r="CZ11" s="472"/>
      <c r="DA11" s="473"/>
      <c r="DB11" s="471" t="s">
        <v>129</v>
      </c>
      <c r="DC11" s="472"/>
      <c r="DD11" s="472"/>
      <c r="DE11" s="472"/>
      <c r="DF11" s="472"/>
      <c r="DG11" s="472"/>
      <c r="DH11" s="472"/>
      <c r="DI11" s="473"/>
      <c r="DJ11" s="186"/>
      <c r="DK11" s="186"/>
      <c r="DL11" s="186"/>
      <c r="DM11" s="186"/>
      <c r="DN11" s="186"/>
      <c r="DO11" s="186"/>
    </row>
    <row r="12" spans="1:119" ht="18.75" customHeight="1" x14ac:dyDescent="0.15">
      <c r="A12" s="187"/>
      <c r="B12" s="491" t="s">
        <v>130</v>
      </c>
      <c r="C12" s="492"/>
      <c r="D12" s="492"/>
      <c r="E12" s="492"/>
      <c r="F12" s="492"/>
      <c r="G12" s="492"/>
      <c r="H12" s="492"/>
      <c r="I12" s="492"/>
      <c r="J12" s="492"/>
      <c r="K12" s="493"/>
      <c r="L12" s="500" t="s">
        <v>131</v>
      </c>
      <c r="M12" s="501"/>
      <c r="N12" s="501"/>
      <c r="O12" s="501"/>
      <c r="P12" s="501"/>
      <c r="Q12" s="502"/>
      <c r="R12" s="503">
        <v>99661</v>
      </c>
      <c r="S12" s="504"/>
      <c r="T12" s="504"/>
      <c r="U12" s="504"/>
      <c r="V12" s="505"/>
      <c r="W12" s="506" t="s">
        <v>1</v>
      </c>
      <c r="X12" s="464"/>
      <c r="Y12" s="464"/>
      <c r="Z12" s="464"/>
      <c r="AA12" s="464"/>
      <c r="AB12" s="507"/>
      <c r="AC12" s="508" t="s">
        <v>132</v>
      </c>
      <c r="AD12" s="509"/>
      <c r="AE12" s="509"/>
      <c r="AF12" s="509"/>
      <c r="AG12" s="510"/>
      <c r="AH12" s="508" t="s">
        <v>133</v>
      </c>
      <c r="AI12" s="509"/>
      <c r="AJ12" s="509"/>
      <c r="AK12" s="509"/>
      <c r="AL12" s="511"/>
      <c r="AM12" s="460" t="s">
        <v>134</v>
      </c>
      <c r="AN12" s="461"/>
      <c r="AO12" s="461"/>
      <c r="AP12" s="461"/>
      <c r="AQ12" s="461"/>
      <c r="AR12" s="461"/>
      <c r="AS12" s="461"/>
      <c r="AT12" s="462"/>
      <c r="AU12" s="463" t="s">
        <v>121</v>
      </c>
      <c r="AV12" s="464"/>
      <c r="AW12" s="464"/>
      <c r="AX12" s="464"/>
      <c r="AY12" s="465" t="s">
        <v>135</v>
      </c>
      <c r="AZ12" s="466"/>
      <c r="BA12" s="466"/>
      <c r="BB12" s="466"/>
      <c r="BC12" s="466"/>
      <c r="BD12" s="466"/>
      <c r="BE12" s="466"/>
      <c r="BF12" s="466"/>
      <c r="BG12" s="466"/>
      <c r="BH12" s="466"/>
      <c r="BI12" s="466"/>
      <c r="BJ12" s="466"/>
      <c r="BK12" s="466"/>
      <c r="BL12" s="466"/>
      <c r="BM12" s="467"/>
      <c r="BN12" s="431">
        <v>298433</v>
      </c>
      <c r="BO12" s="432"/>
      <c r="BP12" s="432"/>
      <c r="BQ12" s="432"/>
      <c r="BR12" s="432"/>
      <c r="BS12" s="432"/>
      <c r="BT12" s="432"/>
      <c r="BU12" s="433"/>
      <c r="BV12" s="431">
        <v>0</v>
      </c>
      <c r="BW12" s="432"/>
      <c r="BX12" s="432"/>
      <c r="BY12" s="432"/>
      <c r="BZ12" s="432"/>
      <c r="CA12" s="432"/>
      <c r="CB12" s="432"/>
      <c r="CC12" s="433"/>
      <c r="CD12" s="434" t="s">
        <v>136</v>
      </c>
      <c r="CE12" s="435"/>
      <c r="CF12" s="435"/>
      <c r="CG12" s="435"/>
      <c r="CH12" s="435"/>
      <c r="CI12" s="435"/>
      <c r="CJ12" s="435"/>
      <c r="CK12" s="435"/>
      <c r="CL12" s="435"/>
      <c r="CM12" s="435"/>
      <c r="CN12" s="435"/>
      <c r="CO12" s="435"/>
      <c r="CP12" s="435"/>
      <c r="CQ12" s="435"/>
      <c r="CR12" s="435"/>
      <c r="CS12" s="436"/>
      <c r="CT12" s="471" t="s">
        <v>137</v>
      </c>
      <c r="CU12" s="472"/>
      <c r="CV12" s="472"/>
      <c r="CW12" s="472"/>
      <c r="CX12" s="472"/>
      <c r="CY12" s="472"/>
      <c r="CZ12" s="472"/>
      <c r="DA12" s="473"/>
      <c r="DB12" s="471" t="s">
        <v>137</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138</v>
      </c>
      <c r="N13" s="523"/>
      <c r="O13" s="523"/>
      <c r="P13" s="523"/>
      <c r="Q13" s="524"/>
      <c r="R13" s="515">
        <v>97689</v>
      </c>
      <c r="S13" s="516"/>
      <c r="T13" s="516"/>
      <c r="U13" s="516"/>
      <c r="V13" s="517"/>
      <c r="W13" s="447" t="s">
        <v>139</v>
      </c>
      <c r="X13" s="448"/>
      <c r="Y13" s="448"/>
      <c r="Z13" s="448"/>
      <c r="AA13" s="448"/>
      <c r="AB13" s="438"/>
      <c r="AC13" s="482">
        <v>1006</v>
      </c>
      <c r="AD13" s="483"/>
      <c r="AE13" s="483"/>
      <c r="AF13" s="483"/>
      <c r="AG13" s="525"/>
      <c r="AH13" s="482">
        <v>1118</v>
      </c>
      <c r="AI13" s="483"/>
      <c r="AJ13" s="483"/>
      <c r="AK13" s="483"/>
      <c r="AL13" s="484"/>
      <c r="AM13" s="460" t="s">
        <v>140</v>
      </c>
      <c r="AN13" s="461"/>
      <c r="AO13" s="461"/>
      <c r="AP13" s="461"/>
      <c r="AQ13" s="461"/>
      <c r="AR13" s="461"/>
      <c r="AS13" s="461"/>
      <c r="AT13" s="462"/>
      <c r="AU13" s="463" t="s">
        <v>141</v>
      </c>
      <c r="AV13" s="464"/>
      <c r="AW13" s="464"/>
      <c r="AX13" s="464"/>
      <c r="AY13" s="465" t="s">
        <v>142</v>
      </c>
      <c r="AZ13" s="466"/>
      <c r="BA13" s="466"/>
      <c r="BB13" s="466"/>
      <c r="BC13" s="466"/>
      <c r="BD13" s="466"/>
      <c r="BE13" s="466"/>
      <c r="BF13" s="466"/>
      <c r="BG13" s="466"/>
      <c r="BH13" s="466"/>
      <c r="BI13" s="466"/>
      <c r="BJ13" s="466"/>
      <c r="BK13" s="466"/>
      <c r="BL13" s="466"/>
      <c r="BM13" s="467"/>
      <c r="BN13" s="431">
        <v>781289</v>
      </c>
      <c r="BO13" s="432"/>
      <c r="BP13" s="432"/>
      <c r="BQ13" s="432"/>
      <c r="BR13" s="432"/>
      <c r="BS13" s="432"/>
      <c r="BT13" s="432"/>
      <c r="BU13" s="433"/>
      <c r="BV13" s="431">
        <v>580251</v>
      </c>
      <c r="BW13" s="432"/>
      <c r="BX13" s="432"/>
      <c r="BY13" s="432"/>
      <c r="BZ13" s="432"/>
      <c r="CA13" s="432"/>
      <c r="CB13" s="432"/>
      <c r="CC13" s="433"/>
      <c r="CD13" s="434" t="s">
        <v>143</v>
      </c>
      <c r="CE13" s="435"/>
      <c r="CF13" s="435"/>
      <c r="CG13" s="435"/>
      <c r="CH13" s="435"/>
      <c r="CI13" s="435"/>
      <c r="CJ13" s="435"/>
      <c r="CK13" s="435"/>
      <c r="CL13" s="435"/>
      <c r="CM13" s="435"/>
      <c r="CN13" s="435"/>
      <c r="CO13" s="435"/>
      <c r="CP13" s="435"/>
      <c r="CQ13" s="435"/>
      <c r="CR13" s="435"/>
      <c r="CS13" s="436"/>
      <c r="CT13" s="428">
        <v>12</v>
      </c>
      <c r="CU13" s="429"/>
      <c r="CV13" s="429"/>
      <c r="CW13" s="429"/>
      <c r="CX13" s="429"/>
      <c r="CY13" s="429"/>
      <c r="CZ13" s="429"/>
      <c r="DA13" s="430"/>
      <c r="DB13" s="428">
        <v>13.5</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144</v>
      </c>
      <c r="M14" s="513"/>
      <c r="N14" s="513"/>
      <c r="O14" s="513"/>
      <c r="P14" s="513"/>
      <c r="Q14" s="514"/>
      <c r="R14" s="515">
        <v>100420</v>
      </c>
      <c r="S14" s="516"/>
      <c r="T14" s="516"/>
      <c r="U14" s="516"/>
      <c r="V14" s="517"/>
      <c r="W14" s="421"/>
      <c r="X14" s="422"/>
      <c r="Y14" s="422"/>
      <c r="Z14" s="422"/>
      <c r="AA14" s="422"/>
      <c r="AB14" s="411"/>
      <c r="AC14" s="518">
        <v>2.2999999999999998</v>
      </c>
      <c r="AD14" s="519"/>
      <c r="AE14" s="519"/>
      <c r="AF14" s="519"/>
      <c r="AG14" s="520"/>
      <c r="AH14" s="518">
        <v>2.6</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145</v>
      </c>
      <c r="CE14" s="527"/>
      <c r="CF14" s="527"/>
      <c r="CG14" s="527"/>
      <c r="CH14" s="527"/>
      <c r="CI14" s="527"/>
      <c r="CJ14" s="527"/>
      <c r="CK14" s="527"/>
      <c r="CL14" s="527"/>
      <c r="CM14" s="527"/>
      <c r="CN14" s="527"/>
      <c r="CO14" s="527"/>
      <c r="CP14" s="527"/>
      <c r="CQ14" s="527"/>
      <c r="CR14" s="527"/>
      <c r="CS14" s="528"/>
      <c r="CT14" s="529">
        <v>83</v>
      </c>
      <c r="CU14" s="530"/>
      <c r="CV14" s="530"/>
      <c r="CW14" s="530"/>
      <c r="CX14" s="530"/>
      <c r="CY14" s="530"/>
      <c r="CZ14" s="530"/>
      <c r="DA14" s="531"/>
      <c r="DB14" s="529">
        <v>79.3</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138</v>
      </c>
      <c r="N15" s="523"/>
      <c r="O15" s="523"/>
      <c r="P15" s="523"/>
      <c r="Q15" s="524"/>
      <c r="R15" s="515">
        <v>98257</v>
      </c>
      <c r="S15" s="516"/>
      <c r="T15" s="516"/>
      <c r="U15" s="516"/>
      <c r="V15" s="517"/>
      <c r="W15" s="447" t="s">
        <v>146</v>
      </c>
      <c r="X15" s="448"/>
      <c r="Y15" s="448"/>
      <c r="Z15" s="448"/>
      <c r="AA15" s="448"/>
      <c r="AB15" s="438"/>
      <c r="AC15" s="482">
        <v>10292</v>
      </c>
      <c r="AD15" s="483"/>
      <c r="AE15" s="483"/>
      <c r="AF15" s="483"/>
      <c r="AG15" s="525"/>
      <c r="AH15" s="482">
        <v>10484</v>
      </c>
      <c r="AI15" s="483"/>
      <c r="AJ15" s="483"/>
      <c r="AK15" s="483"/>
      <c r="AL15" s="484"/>
      <c r="AM15" s="460"/>
      <c r="AN15" s="461"/>
      <c r="AO15" s="461"/>
      <c r="AP15" s="461"/>
      <c r="AQ15" s="461"/>
      <c r="AR15" s="461"/>
      <c r="AS15" s="461"/>
      <c r="AT15" s="462"/>
      <c r="AU15" s="463"/>
      <c r="AV15" s="464"/>
      <c r="AW15" s="464"/>
      <c r="AX15" s="464"/>
      <c r="AY15" s="391" t="s">
        <v>147</v>
      </c>
      <c r="AZ15" s="392"/>
      <c r="BA15" s="392"/>
      <c r="BB15" s="392"/>
      <c r="BC15" s="392"/>
      <c r="BD15" s="392"/>
      <c r="BE15" s="392"/>
      <c r="BF15" s="392"/>
      <c r="BG15" s="392"/>
      <c r="BH15" s="392"/>
      <c r="BI15" s="392"/>
      <c r="BJ15" s="392"/>
      <c r="BK15" s="392"/>
      <c r="BL15" s="392"/>
      <c r="BM15" s="393"/>
      <c r="BN15" s="394">
        <v>17081791</v>
      </c>
      <c r="BO15" s="395"/>
      <c r="BP15" s="395"/>
      <c r="BQ15" s="395"/>
      <c r="BR15" s="395"/>
      <c r="BS15" s="395"/>
      <c r="BT15" s="395"/>
      <c r="BU15" s="396"/>
      <c r="BV15" s="394">
        <v>16439029</v>
      </c>
      <c r="BW15" s="395"/>
      <c r="BX15" s="395"/>
      <c r="BY15" s="395"/>
      <c r="BZ15" s="395"/>
      <c r="CA15" s="395"/>
      <c r="CB15" s="395"/>
      <c r="CC15" s="396"/>
      <c r="CD15" s="532" t="s">
        <v>148</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149</v>
      </c>
      <c r="M16" s="543"/>
      <c r="N16" s="543"/>
      <c r="O16" s="543"/>
      <c r="P16" s="543"/>
      <c r="Q16" s="544"/>
      <c r="R16" s="535" t="s">
        <v>150</v>
      </c>
      <c r="S16" s="536"/>
      <c r="T16" s="536"/>
      <c r="U16" s="536"/>
      <c r="V16" s="537"/>
      <c r="W16" s="421"/>
      <c r="X16" s="422"/>
      <c r="Y16" s="422"/>
      <c r="Z16" s="422"/>
      <c r="AA16" s="422"/>
      <c r="AB16" s="411"/>
      <c r="AC16" s="518">
        <v>23.8</v>
      </c>
      <c r="AD16" s="519"/>
      <c r="AE16" s="519"/>
      <c r="AF16" s="519"/>
      <c r="AG16" s="520"/>
      <c r="AH16" s="518">
        <v>24.8</v>
      </c>
      <c r="AI16" s="519"/>
      <c r="AJ16" s="519"/>
      <c r="AK16" s="519"/>
      <c r="AL16" s="521"/>
      <c r="AM16" s="460"/>
      <c r="AN16" s="461"/>
      <c r="AO16" s="461"/>
      <c r="AP16" s="461"/>
      <c r="AQ16" s="461"/>
      <c r="AR16" s="461"/>
      <c r="AS16" s="461"/>
      <c r="AT16" s="462"/>
      <c r="AU16" s="463"/>
      <c r="AV16" s="464"/>
      <c r="AW16" s="464"/>
      <c r="AX16" s="464"/>
      <c r="AY16" s="465" t="s">
        <v>151</v>
      </c>
      <c r="AZ16" s="466"/>
      <c r="BA16" s="466"/>
      <c r="BB16" s="466"/>
      <c r="BC16" s="466"/>
      <c r="BD16" s="466"/>
      <c r="BE16" s="466"/>
      <c r="BF16" s="466"/>
      <c r="BG16" s="466"/>
      <c r="BH16" s="466"/>
      <c r="BI16" s="466"/>
      <c r="BJ16" s="466"/>
      <c r="BK16" s="466"/>
      <c r="BL16" s="466"/>
      <c r="BM16" s="467"/>
      <c r="BN16" s="431">
        <v>17866203</v>
      </c>
      <c r="BO16" s="432"/>
      <c r="BP16" s="432"/>
      <c r="BQ16" s="432"/>
      <c r="BR16" s="432"/>
      <c r="BS16" s="432"/>
      <c r="BT16" s="432"/>
      <c r="BU16" s="433"/>
      <c r="BV16" s="431">
        <v>17382079</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152</v>
      </c>
      <c r="N17" s="539"/>
      <c r="O17" s="539"/>
      <c r="P17" s="539"/>
      <c r="Q17" s="540"/>
      <c r="R17" s="535" t="s">
        <v>153</v>
      </c>
      <c r="S17" s="536"/>
      <c r="T17" s="536"/>
      <c r="U17" s="536"/>
      <c r="V17" s="537"/>
      <c r="W17" s="447" t="s">
        <v>154</v>
      </c>
      <c r="X17" s="448"/>
      <c r="Y17" s="448"/>
      <c r="Z17" s="448"/>
      <c r="AA17" s="448"/>
      <c r="AB17" s="438"/>
      <c r="AC17" s="482">
        <v>31934</v>
      </c>
      <c r="AD17" s="483"/>
      <c r="AE17" s="483"/>
      <c r="AF17" s="483"/>
      <c r="AG17" s="525"/>
      <c r="AH17" s="482">
        <v>30595</v>
      </c>
      <c r="AI17" s="483"/>
      <c r="AJ17" s="483"/>
      <c r="AK17" s="483"/>
      <c r="AL17" s="484"/>
      <c r="AM17" s="460"/>
      <c r="AN17" s="461"/>
      <c r="AO17" s="461"/>
      <c r="AP17" s="461"/>
      <c r="AQ17" s="461"/>
      <c r="AR17" s="461"/>
      <c r="AS17" s="461"/>
      <c r="AT17" s="462"/>
      <c r="AU17" s="463"/>
      <c r="AV17" s="464"/>
      <c r="AW17" s="464"/>
      <c r="AX17" s="464"/>
      <c r="AY17" s="465" t="s">
        <v>155</v>
      </c>
      <c r="AZ17" s="466"/>
      <c r="BA17" s="466"/>
      <c r="BB17" s="466"/>
      <c r="BC17" s="466"/>
      <c r="BD17" s="466"/>
      <c r="BE17" s="466"/>
      <c r="BF17" s="466"/>
      <c r="BG17" s="466"/>
      <c r="BH17" s="466"/>
      <c r="BI17" s="466"/>
      <c r="BJ17" s="466"/>
      <c r="BK17" s="466"/>
      <c r="BL17" s="466"/>
      <c r="BM17" s="467"/>
      <c r="BN17" s="431">
        <v>22027164</v>
      </c>
      <c r="BO17" s="432"/>
      <c r="BP17" s="432"/>
      <c r="BQ17" s="432"/>
      <c r="BR17" s="432"/>
      <c r="BS17" s="432"/>
      <c r="BT17" s="432"/>
      <c r="BU17" s="433"/>
      <c r="BV17" s="431">
        <v>21307032</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156</v>
      </c>
      <c r="C18" s="474"/>
      <c r="D18" s="474"/>
      <c r="E18" s="546"/>
      <c r="F18" s="546"/>
      <c r="G18" s="546"/>
      <c r="H18" s="546"/>
      <c r="I18" s="546"/>
      <c r="J18" s="546"/>
      <c r="K18" s="546"/>
      <c r="L18" s="547">
        <v>56.51</v>
      </c>
      <c r="M18" s="547"/>
      <c r="N18" s="547"/>
      <c r="O18" s="547"/>
      <c r="P18" s="547"/>
      <c r="Q18" s="547"/>
      <c r="R18" s="548"/>
      <c r="S18" s="548"/>
      <c r="T18" s="548"/>
      <c r="U18" s="548"/>
      <c r="V18" s="549"/>
      <c r="W18" s="449"/>
      <c r="X18" s="450"/>
      <c r="Y18" s="450"/>
      <c r="Z18" s="450"/>
      <c r="AA18" s="450"/>
      <c r="AB18" s="441"/>
      <c r="AC18" s="550">
        <v>73.900000000000006</v>
      </c>
      <c r="AD18" s="551"/>
      <c r="AE18" s="551"/>
      <c r="AF18" s="551"/>
      <c r="AG18" s="552"/>
      <c r="AH18" s="550">
        <v>72.5</v>
      </c>
      <c r="AI18" s="551"/>
      <c r="AJ18" s="551"/>
      <c r="AK18" s="551"/>
      <c r="AL18" s="553"/>
      <c r="AM18" s="460"/>
      <c r="AN18" s="461"/>
      <c r="AO18" s="461"/>
      <c r="AP18" s="461"/>
      <c r="AQ18" s="461"/>
      <c r="AR18" s="461"/>
      <c r="AS18" s="461"/>
      <c r="AT18" s="462"/>
      <c r="AU18" s="463"/>
      <c r="AV18" s="464"/>
      <c r="AW18" s="464"/>
      <c r="AX18" s="464"/>
      <c r="AY18" s="465" t="s">
        <v>157</v>
      </c>
      <c r="AZ18" s="466"/>
      <c r="BA18" s="466"/>
      <c r="BB18" s="466"/>
      <c r="BC18" s="466"/>
      <c r="BD18" s="466"/>
      <c r="BE18" s="466"/>
      <c r="BF18" s="466"/>
      <c r="BG18" s="466"/>
      <c r="BH18" s="466"/>
      <c r="BI18" s="466"/>
      <c r="BJ18" s="466"/>
      <c r="BK18" s="466"/>
      <c r="BL18" s="466"/>
      <c r="BM18" s="467"/>
      <c r="BN18" s="431">
        <v>25199723</v>
      </c>
      <c r="BO18" s="432"/>
      <c r="BP18" s="432"/>
      <c r="BQ18" s="432"/>
      <c r="BR18" s="432"/>
      <c r="BS18" s="432"/>
      <c r="BT18" s="432"/>
      <c r="BU18" s="433"/>
      <c r="BV18" s="431">
        <v>25201016</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158</v>
      </c>
      <c r="C19" s="474"/>
      <c r="D19" s="474"/>
      <c r="E19" s="546"/>
      <c r="F19" s="546"/>
      <c r="G19" s="546"/>
      <c r="H19" s="546"/>
      <c r="I19" s="546"/>
      <c r="J19" s="546"/>
      <c r="K19" s="546"/>
      <c r="L19" s="554">
        <v>1772</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159</v>
      </c>
      <c r="AZ19" s="466"/>
      <c r="BA19" s="466"/>
      <c r="BB19" s="466"/>
      <c r="BC19" s="466"/>
      <c r="BD19" s="466"/>
      <c r="BE19" s="466"/>
      <c r="BF19" s="466"/>
      <c r="BG19" s="466"/>
      <c r="BH19" s="466"/>
      <c r="BI19" s="466"/>
      <c r="BJ19" s="466"/>
      <c r="BK19" s="466"/>
      <c r="BL19" s="466"/>
      <c r="BM19" s="467"/>
      <c r="BN19" s="431">
        <v>32922509</v>
      </c>
      <c r="BO19" s="432"/>
      <c r="BP19" s="432"/>
      <c r="BQ19" s="432"/>
      <c r="BR19" s="432"/>
      <c r="BS19" s="432"/>
      <c r="BT19" s="432"/>
      <c r="BU19" s="433"/>
      <c r="BV19" s="431">
        <v>55786154</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160</v>
      </c>
      <c r="C20" s="474"/>
      <c r="D20" s="474"/>
      <c r="E20" s="546"/>
      <c r="F20" s="546"/>
      <c r="G20" s="546"/>
      <c r="H20" s="546"/>
      <c r="I20" s="546"/>
      <c r="J20" s="546"/>
      <c r="K20" s="546"/>
      <c r="L20" s="554">
        <v>43864</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161</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162</v>
      </c>
      <c r="C22" s="569"/>
      <c r="D22" s="570"/>
      <c r="E22" s="443" t="s">
        <v>1</v>
      </c>
      <c r="F22" s="448"/>
      <c r="G22" s="448"/>
      <c r="H22" s="448"/>
      <c r="I22" s="448"/>
      <c r="J22" s="448"/>
      <c r="K22" s="438"/>
      <c r="L22" s="443" t="s">
        <v>163</v>
      </c>
      <c r="M22" s="448"/>
      <c r="N22" s="448"/>
      <c r="O22" s="448"/>
      <c r="P22" s="438"/>
      <c r="Q22" s="577" t="s">
        <v>164</v>
      </c>
      <c r="R22" s="578"/>
      <c r="S22" s="578"/>
      <c r="T22" s="578"/>
      <c r="U22" s="578"/>
      <c r="V22" s="579"/>
      <c r="W22" s="583" t="s">
        <v>165</v>
      </c>
      <c r="X22" s="569"/>
      <c r="Y22" s="570"/>
      <c r="Z22" s="443" t="s">
        <v>1</v>
      </c>
      <c r="AA22" s="448"/>
      <c r="AB22" s="448"/>
      <c r="AC22" s="448"/>
      <c r="AD22" s="448"/>
      <c r="AE22" s="448"/>
      <c r="AF22" s="448"/>
      <c r="AG22" s="438"/>
      <c r="AH22" s="596" t="s">
        <v>166</v>
      </c>
      <c r="AI22" s="448"/>
      <c r="AJ22" s="448"/>
      <c r="AK22" s="448"/>
      <c r="AL22" s="438"/>
      <c r="AM22" s="596" t="s">
        <v>167</v>
      </c>
      <c r="AN22" s="597"/>
      <c r="AO22" s="597"/>
      <c r="AP22" s="597"/>
      <c r="AQ22" s="597"/>
      <c r="AR22" s="598"/>
      <c r="AS22" s="577" t="s">
        <v>164</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168</v>
      </c>
      <c r="AZ23" s="392"/>
      <c r="BA23" s="392"/>
      <c r="BB23" s="392"/>
      <c r="BC23" s="392"/>
      <c r="BD23" s="392"/>
      <c r="BE23" s="392"/>
      <c r="BF23" s="392"/>
      <c r="BG23" s="392"/>
      <c r="BH23" s="392"/>
      <c r="BI23" s="392"/>
      <c r="BJ23" s="392"/>
      <c r="BK23" s="392"/>
      <c r="BL23" s="392"/>
      <c r="BM23" s="393"/>
      <c r="BN23" s="431">
        <v>62555299</v>
      </c>
      <c r="BO23" s="432"/>
      <c r="BP23" s="432"/>
      <c r="BQ23" s="432"/>
      <c r="BR23" s="432"/>
      <c r="BS23" s="432"/>
      <c r="BT23" s="432"/>
      <c r="BU23" s="433"/>
      <c r="BV23" s="431">
        <v>63086141</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169</v>
      </c>
      <c r="F24" s="461"/>
      <c r="G24" s="461"/>
      <c r="H24" s="461"/>
      <c r="I24" s="461"/>
      <c r="J24" s="461"/>
      <c r="K24" s="462"/>
      <c r="L24" s="482">
        <v>1</v>
      </c>
      <c r="M24" s="483"/>
      <c r="N24" s="483"/>
      <c r="O24" s="483"/>
      <c r="P24" s="525"/>
      <c r="Q24" s="482">
        <v>5934</v>
      </c>
      <c r="R24" s="483"/>
      <c r="S24" s="483"/>
      <c r="T24" s="483"/>
      <c r="U24" s="483"/>
      <c r="V24" s="525"/>
      <c r="W24" s="584"/>
      <c r="X24" s="572"/>
      <c r="Y24" s="573"/>
      <c r="Z24" s="481" t="s">
        <v>170</v>
      </c>
      <c r="AA24" s="461"/>
      <c r="AB24" s="461"/>
      <c r="AC24" s="461"/>
      <c r="AD24" s="461"/>
      <c r="AE24" s="461"/>
      <c r="AF24" s="461"/>
      <c r="AG24" s="462"/>
      <c r="AH24" s="482">
        <v>486</v>
      </c>
      <c r="AI24" s="483"/>
      <c r="AJ24" s="483"/>
      <c r="AK24" s="483"/>
      <c r="AL24" s="525"/>
      <c r="AM24" s="482">
        <v>1616436</v>
      </c>
      <c r="AN24" s="483"/>
      <c r="AO24" s="483"/>
      <c r="AP24" s="483"/>
      <c r="AQ24" s="483"/>
      <c r="AR24" s="525"/>
      <c r="AS24" s="482">
        <v>3326</v>
      </c>
      <c r="AT24" s="483"/>
      <c r="AU24" s="483"/>
      <c r="AV24" s="483"/>
      <c r="AW24" s="483"/>
      <c r="AX24" s="484"/>
      <c r="AY24" s="604" t="s">
        <v>171</v>
      </c>
      <c r="AZ24" s="605"/>
      <c r="BA24" s="605"/>
      <c r="BB24" s="605"/>
      <c r="BC24" s="605"/>
      <c r="BD24" s="605"/>
      <c r="BE24" s="605"/>
      <c r="BF24" s="605"/>
      <c r="BG24" s="605"/>
      <c r="BH24" s="605"/>
      <c r="BI24" s="605"/>
      <c r="BJ24" s="605"/>
      <c r="BK24" s="605"/>
      <c r="BL24" s="605"/>
      <c r="BM24" s="606"/>
      <c r="BN24" s="431">
        <v>39853384</v>
      </c>
      <c r="BO24" s="432"/>
      <c r="BP24" s="432"/>
      <c r="BQ24" s="432"/>
      <c r="BR24" s="432"/>
      <c r="BS24" s="432"/>
      <c r="BT24" s="432"/>
      <c r="BU24" s="433"/>
      <c r="BV24" s="431">
        <v>39647192</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172</v>
      </c>
      <c r="F25" s="461"/>
      <c r="G25" s="461"/>
      <c r="H25" s="461"/>
      <c r="I25" s="461"/>
      <c r="J25" s="461"/>
      <c r="K25" s="462"/>
      <c r="L25" s="482">
        <v>2</v>
      </c>
      <c r="M25" s="483"/>
      <c r="N25" s="483"/>
      <c r="O25" s="483"/>
      <c r="P25" s="525"/>
      <c r="Q25" s="482">
        <v>5476</v>
      </c>
      <c r="R25" s="483"/>
      <c r="S25" s="483"/>
      <c r="T25" s="483"/>
      <c r="U25" s="483"/>
      <c r="V25" s="525"/>
      <c r="W25" s="584"/>
      <c r="X25" s="572"/>
      <c r="Y25" s="573"/>
      <c r="Z25" s="481" t="s">
        <v>173</v>
      </c>
      <c r="AA25" s="461"/>
      <c r="AB25" s="461"/>
      <c r="AC25" s="461"/>
      <c r="AD25" s="461"/>
      <c r="AE25" s="461"/>
      <c r="AF25" s="461"/>
      <c r="AG25" s="462"/>
      <c r="AH25" s="482" t="s">
        <v>129</v>
      </c>
      <c r="AI25" s="483"/>
      <c r="AJ25" s="483"/>
      <c r="AK25" s="483"/>
      <c r="AL25" s="525"/>
      <c r="AM25" s="482" t="s">
        <v>129</v>
      </c>
      <c r="AN25" s="483"/>
      <c r="AO25" s="483"/>
      <c r="AP25" s="483"/>
      <c r="AQ25" s="483"/>
      <c r="AR25" s="525"/>
      <c r="AS25" s="482" t="s">
        <v>174</v>
      </c>
      <c r="AT25" s="483"/>
      <c r="AU25" s="483"/>
      <c r="AV25" s="483"/>
      <c r="AW25" s="483"/>
      <c r="AX25" s="484"/>
      <c r="AY25" s="391" t="s">
        <v>175</v>
      </c>
      <c r="AZ25" s="392"/>
      <c r="BA25" s="392"/>
      <c r="BB25" s="392"/>
      <c r="BC25" s="392"/>
      <c r="BD25" s="392"/>
      <c r="BE25" s="392"/>
      <c r="BF25" s="392"/>
      <c r="BG25" s="392"/>
      <c r="BH25" s="392"/>
      <c r="BI25" s="392"/>
      <c r="BJ25" s="392"/>
      <c r="BK25" s="392"/>
      <c r="BL25" s="392"/>
      <c r="BM25" s="393"/>
      <c r="BN25" s="394">
        <v>24260109</v>
      </c>
      <c r="BO25" s="395"/>
      <c r="BP25" s="395"/>
      <c r="BQ25" s="395"/>
      <c r="BR25" s="395"/>
      <c r="BS25" s="395"/>
      <c r="BT25" s="395"/>
      <c r="BU25" s="396"/>
      <c r="BV25" s="394">
        <v>26819527</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176</v>
      </c>
      <c r="F26" s="461"/>
      <c r="G26" s="461"/>
      <c r="H26" s="461"/>
      <c r="I26" s="461"/>
      <c r="J26" s="461"/>
      <c r="K26" s="462"/>
      <c r="L26" s="482">
        <v>1</v>
      </c>
      <c r="M26" s="483"/>
      <c r="N26" s="483"/>
      <c r="O26" s="483"/>
      <c r="P26" s="525"/>
      <c r="Q26" s="482">
        <v>5214</v>
      </c>
      <c r="R26" s="483"/>
      <c r="S26" s="483"/>
      <c r="T26" s="483"/>
      <c r="U26" s="483"/>
      <c r="V26" s="525"/>
      <c r="W26" s="584"/>
      <c r="X26" s="572"/>
      <c r="Y26" s="573"/>
      <c r="Z26" s="481" t="s">
        <v>177</v>
      </c>
      <c r="AA26" s="594"/>
      <c r="AB26" s="594"/>
      <c r="AC26" s="594"/>
      <c r="AD26" s="594"/>
      <c r="AE26" s="594"/>
      <c r="AF26" s="594"/>
      <c r="AG26" s="595"/>
      <c r="AH26" s="482">
        <v>13</v>
      </c>
      <c r="AI26" s="483"/>
      <c r="AJ26" s="483"/>
      <c r="AK26" s="483"/>
      <c r="AL26" s="525"/>
      <c r="AM26" s="482">
        <v>42302</v>
      </c>
      <c r="AN26" s="483"/>
      <c r="AO26" s="483"/>
      <c r="AP26" s="483"/>
      <c r="AQ26" s="483"/>
      <c r="AR26" s="525"/>
      <c r="AS26" s="482">
        <v>3254</v>
      </c>
      <c r="AT26" s="483"/>
      <c r="AU26" s="483"/>
      <c r="AV26" s="483"/>
      <c r="AW26" s="483"/>
      <c r="AX26" s="484"/>
      <c r="AY26" s="434" t="s">
        <v>178</v>
      </c>
      <c r="AZ26" s="435"/>
      <c r="BA26" s="435"/>
      <c r="BB26" s="435"/>
      <c r="BC26" s="435"/>
      <c r="BD26" s="435"/>
      <c r="BE26" s="435"/>
      <c r="BF26" s="435"/>
      <c r="BG26" s="435"/>
      <c r="BH26" s="435"/>
      <c r="BI26" s="435"/>
      <c r="BJ26" s="435"/>
      <c r="BK26" s="435"/>
      <c r="BL26" s="435"/>
      <c r="BM26" s="436"/>
      <c r="BN26" s="431">
        <v>132222</v>
      </c>
      <c r="BO26" s="432"/>
      <c r="BP26" s="432"/>
      <c r="BQ26" s="432"/>
      <c r="BR26" s="432"/>
      <c r="BS26" s="432"/>
      <c r="BT26" s="432"/>
      <c r="BU26" s="433"/>
      <c r="BV26" s="431">
        <v>108145</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179</v>
      </c>
      <c r="F27" s="461"/>
      <c r="G27" s="461"/>
      <c r="H27" s="461"/>
      <c r="I27" s="461"/>
      <c r="J27" s="461"/>
      <c r="K27" s="462"/>
      <c r="L27" s="482">
        <v>1</v>
      </c>
      <c r="M27" s="483"/>
      <c r="N27" s="483"/>
      <c r="O27" s="483"/>
      <c r="P27" s="525"/>
      <c r="Q27" s="482">
        <v>5890</v>
      </c>
      <c r="R27" s="483"/>
      <c r="S27" s="483"/>
      <c r="T27" s="483"/>
      <c r="U27" s="483"/>
      <c r="V27" s="525"/>
      <c r="W27" s="584"/>
      <c r="X27" s="572"/>
      <c r="Y27" s="573"/>
      <c r="Z27" s="481" t="s">
        <v>180</v>
      </c>
      <c r="AA27" s="461"/>
      <c r="AB27" s="461"/>
      <c r="AC27" s="461"/>
      <c r="AD27" s="461"/>
      <c r="AE27" s="461"/>
      <c r="AF27" s="461"/>
      <c r="AG27" s="462"/>
      <c r="AH27" s="482">
        <v>26</v>
      </c>
      <c r="AI27" s="483"/>
      <c r="AJ27" s="483"/>
      <c r="AK27" s="483"/>
      <c r="AL27" s="525"/>
      <c r="AM27" s="482">
        <v>78416</v>
      </c>
      <c r="AN27" s="483"/>
      <c r="AO27" s="483"/>
      <c r="AP27" s="483"/>
      <c r="AQ27" s="483"/>
      <c r="AR27" s="525"/>
      <c r="AS27" s="482">
        <v>3016</v>
      </c>
      <c r="AT27" s="483"/>
      <c r="AU27" s="483"/>
      <c r="AV27" s="483"/>
      <c r="AW27" s="483"/>
      <c r="AX27" s="484"/>
      <c r="AY27" s="526" t="s">
        <v>181</v>
      </c>
      <c r="AZ27" s="527"/>
      <c r="BA27" s="527"/>
      <c r="BB27" s="527"/>
      <c r="BC27" s="527"/>
      <c r="BD27" s="527"/>
      <c r="BE27" s="527"/>
      <c r="BF27" s="527"/>
      <c r="BG27" s="527"/>
      <c r="BH27" s="527"/>
      <c r="BI27" s="527"/>
      <c r="BJ27" s="527"/>
      <c r="BK27" s="527"/>
      <c r="BL27" s="527"/>
      <c r="BM27" s="528"/>
      <c r="BN27" s="607" t="s">
        <v>174</v>
      </c>
      <c r="BO27" s="608"/>
      <c r="BP27" s="608"/>
      <c r="BQ27" s="608"/>
      <c r="BR27" s="608"/>
      <c r="BS27" s="608"/>
      <c r="BT27" s="608"/>
      <c r="BU27" s="609"/>
      <c r="BV27" s="607" t="s">
        <v>174</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182</v>
      </c>
      <c r="F28" s="461"/>
      <c r="G28" s="461"/>
      <c r="H28" s="461"/>
      <c r="I28" s="461"/>
      <c r="J28" s="461"/>
      <c r="K28" s="462"/>
      <c r="L28" s="482">
        <v>1</v>
      </c>
      <c r="M28" s="483"/>
      <c r="N28" s="483"/>
      <c r="O28" s="483"/>
      <c r="P28" s="525"/>
      <c r="Q28" s="482">
        <v>5510</v>
      </c>
      <c r="R28" s="483"/>
      <c r="S28" s="483"/>
      <c r="T28" s="483"/>
      <c r="U28" s="483"/>
      <c r="V28" s="525"/>
      <c r="W28" s="584"/>
      <c r="X28" s="572"/>
      <c r="Y28" s="573"/>
      <c r="Z28" s="481" t="s">
        <v>183</v>
      </c>
      <c r="AA28" s="461"/>
      <c r="AB28" s="461"/>
      <c r="AC28" s="461"/>
      <c r="AD28" s="461"/>
      <c r="AE28" s="461"/>
      <c r="AF28" s="461"/>
      <c r="AG28" s="462"/>
      <c r="AH28" s="482" t="s">
        <v>137</v>
      </c>
      <c r="AI28" s="483"/>
      <c r="AJ28" s="483"/>
      <c r="AK28" s="483"/>
      <c r="AL28" s="525"/>
      <c r="AM28" s="482" t="s">
        <v>137</v>
      </c>
      <c r="AN28" s="483"/>
      <c r="AO28" s="483"/>
      <c r="AP28" s="483"/>
      <c r="AQ28" s="483"/>
      <c r="AR28" s="525"/>
      <c r="AS28" s="482" t="s">
        <v>174</v>
      </c>
      <c r="AT28" s="483"/>
      <c r="AU28" s="483"/>
      <c r="AV28" s="483"/>
      <c r="AW28" s="483"/>
      <c r="AX28" s="484"/>
      <c r="AY28" s="610" t="s">
        <v>184</v>
      </c>
      <c r="AZ28" s="611"/>
      <c r="BA28" s="611"/>
      <c r="BB28" s="612"/>
      <c r="BC28" s="391" t="s">
        <v>48</v>
      </c>
      <c r="BD28" s="392"/>
      <c r="BE28" s="392"/>
      <c r="BF28" s="392"/>
      <c r="BG28" s="392"/>
      <c r="BH28" s="392"/>
      <c r="BI28" s="392"/>
      <c r="BJ28" s="392"/>
      <c r="BK28" s="392"/>
      <c r="BL28" s="392"/>
      <c r="BM28" s="393"/>
      <c r="BN28" s="394">
        <v>1627949</v>
      </c>
      <c r="BO28" s="395"/>
      <c r="BP28" s="395"/>
      <c r="BQ28" s="395"/>
      <c r="BR28" s="395"/>
      <c r="BS28" s="395"/>
      <c r="BT28" s="395"/>
      <c r="BU28" s="396"/>
      <c r="BV28" s="394">
        <v>1859201</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185</v>
      </c>
      <c r="F29" s="461"/>
      <c r="G29" s="461"/>
      <c r="H29" s="461"/>
      <c r="I29" s="461"/>
      <c r="J29" s="461"/>
      <c r="K29" s="462"/>
      <c r="L29" s="482">
        <v>16</v>
      </c>
      <c r="M29" s="483"/>
      <c r="N29" s="483"/>
      <c r="O29" s="483"/>
      <c r="P29" s="525"/>
      <c r="Q29" s="482">
        <v>5225</v>
      </c>
      <c r="R29" s="483"/>
      <c r="S29" s="483"/>
      <c r="T29" s="483"/>
      <c r="U29" s="483"/>
      <c r="V29" s="525"/>
      <c r="W29" s="585"/>
      <c r="X29" s="586"/>
      <c r="Y29" s="587"/>
      <c r="Z29" s="481" t="s">
        <v>186</v>
      </c>
      <c r="AA29" s="461"/>
      <c r="AB29" s="461"/>
      <c r="AC29" s="461"/>
      <c r="AD29" s="461"/>
      <c r="AE29" s="461"/>
      <c r="AF29" s="461"/>
      <c r="AG29" s="462"/>
      <c r="AH29" s="482">
        <v>512</v>
      </c>
      <c r="AI29" s="483"/>
      <c r="AJ29" s="483"/>
      <c r="AK29" s="483"/>
      <c r="AL29" s="525"/>
      <c r="AM29" s="482">
        <v>1694852</v>
      </c>
      <c r="AN29" s="483"/>
      <c r="AO29" s="483"/>
      <c r="AP29" s="483"/>
      <c r="AQ29" s="483"/>
      <c r="AR29" s="525"/>
      <c r="AS29" s="482">
        <v>3310</v>
      </c>
      <c r="AT29" s="483"/>
      <c r="AU29" s="483"/>
      <c r="AV29" s="483"/>
      <c r="AW29" s="483"/>
      <c r="AX29" s="484"/>
      <c r="AY29" s="613"/>
      <c r="AZ29" s="614"/>
      <c r="BA29" s="614"/>
      <c r="BB29" s="615"/>
      <c r="BC29" s="465" t="s">
        <v>187</v>
      </c>
      <c r="BD29" s="466"/>
      <c r="BE29" s="466"/>
      <c r="BF29" s="466"/>
      <c r="BG29" s="466"/>
      <c r="BH29" s="466"/>
      <c r="BI29" s="466"/>
      <c r="BJ29" s="466"/>
      <c r="BK29" s="466"/>
      <c r="BL29" s="466"/>
      <c r="BM29" s="467"/>
      <c r="BN29" s="431">
        <v>2741</v>
      </c>
      <c r="BO29" s="432"/>
      <c r="BP29" s="432"/>
      <c r="BQ29" s="432"/>
      <c r="BR29" s="432"/>
      <c r="BS29" s="432"/>
      <c r="BT29" s="432"/>
      <c r="BU29" s="433"/>
      <c r="BV29" s="431">
        <v>565537</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188</v>
      </c>
      <c r="X30" s="592"/>
      <c r="Y30" s="592"/>
      <c r="Z30" s="592"/>
      <c r="AA30" s="592"/>
      <c r="AB30" s="592"/>
      <c r="AC30" s="592"/>
      <c r="AD30" s="592"/>
      <c r="AE30" s="592"/>
      <c r="AF30" s="592"/>
      <c r="AG30" s="593"/>
      <c r="AH30" s="550">
        <v>95.2</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50</v>
      </c>
      <c r="BD30" s="605"/>
      <c r="BE30" s="605"/>
      <c r="BF30" s="605"/>
      <c r="BG30" s="605"/>
      <c r="BH30" s="605"/>
      <c r="BI30" s="605"/>
      <c r="BJ30" s="605"/>
      <c r="BK30" s="605"/>
      <c r="BL30" s="605"/>
      <c r="BM30" s="606"/>
      <c r="BN30" s="607">
        <v>11563482</v>
      </c>
      <c r="BO30" s="608"/>
      <c r="BP30" s="608"/>
      <c r="BQ30" s="608"/>
      <c r="BR30" s="608"/>
      <c r="BS30" s="608"/>
      <c r="BT30" s="608"/>
      <c r="BU30" s="609"/>
      <c r="BV30" s="607">
        <v>15555441</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195</v>
      </c>
      <c r="D33" s="455"/>
      <c r="E33" s="420" t="s">
        <v>196</v>
      </c>
      <c r="F33" s="420"/>
      <c r="G33" s="420"/>
      <c r="H33" s="420"/>
      <c r="I33" s="420"/>
      <c r="J33" s="420"/>
      <c r="K33" s="420"/>
      <c r="L33" s="420"/>
      <c r="M33" s="420"/>
      <c r="N33" s="420"/>
      <c r="O33" s="420"/>
      <c r="P33" s="420"/>
      <c r="Q33" s="420"/>
      <c r="R33" s="420"/>
      <c r="S33" s="420"/>
      <c r="T33" s="216"/>
      <c r="U33" s="455" t="s">
        <v>195</v>
      </c>
      <c r="V33" s="455"/>
      <c r="W33" s="420" t="s">
        <v>197</v>
      </c>
      <c r="X33" s="420"/>
      <c r="Y33" s="420"/>
      <c r="Z33" s="420"/>
      <c r="AA33" s="420"/>
      <c r="AB33" s="420"/>
      <c r="AC33" s="420"/>
      <c r="AD33" s="420"/>
      <c r="AE33" s="420"/>
      <c r="AF33" s="420"/>
      <c r="AG33" s="420"/>
      <c r="AH33" s="420"/>
      <c r="AI33" s="420"/>
      <c r="AJ33" s="420"/>
      <c r="AK33" s="420"/>
      <c r="AL33" s="216"/>
      <c r="AM33" s="455" t="s">
        <v>198</v>
      </c>
      <c r="AN33" s="455"/>
      <c r="AO33" s="420" t="s">
        <v>199</v>
      </c>
      <c r="AP33" s="420"/>
      <c r="AQ33" s="420"/>
      <c r="AR33" s="420"/>
      <c r="AS33" s="420"/>
      <c r="AT33" s="420"/>
      <c r="AU33" s="420"/>
      <c r="AV33" s="420"/>
      <c r="AW33" s="420"/>
      <c r="AX33" s="420"/>
      <c r="AY33" s="420"/>
      <c r="AZ33" s="420"/>
      <c r="BA33" s="420"/>
      <c r="BB33" s="420"/>
      <c r="BC33" s="420"/>
      <c r="BD33" s="217"/>
      <c r="BE33" s="420" t="s">
        <v>200</v>
      </c>
      <c r="BF33" s="420"/>
      <c r="BG33" s="420" t="s">
        <v>201</v>
      </c>
      <c r="BH33" s="420"/>
      <c r="BI33" s="420"/>
      <c r="BJ33" s="420"/>
      <c r="BK33" s="420"/>
      <c r="BL33" s="420"/>
      <c r="BM33" s="420"/>
      <c r="BN33" s="420"/>
      <c r="BO33" s="420"/>
      <c r="BP33" s="420"/>
      <c r="BQ33" s="420"/>
      <c r="BR33" s="420"/>
      <c r="BS33" s="420"/>
      <c r="BT33" s="420"/>
      <c r="BU33" s="420"/>
      <c r="BV33" s="217"/>
      <c r="BW33" s="455" t="s">
        <v>200</v>
      </c>
      <c r="BX33" s="455"/>
      <c r="BY33" s="420" t="s">
        <v>202</v>
      </c>
      <c r="BZ33" s="420"/>
      <c r="CA33" s="420"/>
      <c r="CB33" s="420"/>
      <c r="CC33" s="420"/>
      <c r="CD33" s="420"/>
      <c r="CE33" s="420"/>
      <c r="CF33" s="420"/>
      <c r="CG33" s="420"/>
      <c r="CH33" s="420"/>
      <c r="CI33" s="420"/>
      <c r="CJ33" s="420"/>
      <c r="CK33" s="420"/>
      <c r="CL33" s="420"/>
      <c r="CM33" s="420"/>
      <c r="CN33" s="216"/>
      <c r="CO33" s="455" t="s">
        <v>195</v>
      </c>
      <c r="CP33" s="455"/>
      <c r="CQ33" s="420" t="s">
        <v>203</v>
      </c>
      <c r="CR33" s="420"/>
      <c r="CS33" s="420"/>
      <c r="CT33" s="420"/>
      <c r="CU33" s="420"/>
      <c r="CV33" s="420"/>
      <c r="CW33" s="420"/>
      <c r="CX33" s="420"/>
      <c r="CY33" s="420"/>
      <c r="CZ33" s="420"/>
      <c r="DA33" s="420"/>
      <c r="DB33" s="420"/>
      <c r="DC33" s="420"/>
      <c r="DD33" s="420"/>
      <c r="DE33" s="420"/>
      <c r="DF33" s="216"/>
      <c r="DG33" s="619" t="s">
        <v>204</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5</v>
      </c>
      <c r="V34" s="620"/>
      <c r="W34" s="621" t="str">
        <f>IF('各会計、関係団体の財政状況及び健全化判断比率'!B28="","",'各会計、関係団体の財政状況及び健全化判断比率'!B28)</f>
        <v>国民健康保険事業特別会計</v>
      </c>
      <c r="X34" s="621"/>
      <c r="Y34" s="621"/>
      <c r="Z34" s="621"/>
      <c r="AA34" s="621"/>
      <c r="AB34" s="621"/>
      <c r="AC34" s="621"/>
      <c r="AD34" s="621"/>
      <c r="AE34" s="621"/>
      <c r="AF34" s="621"/>
      <c r="AG34" s="621"/>
      <c r="AH34" s="621"/>
      <c r="AI34" s="621"/>
      <c r="AJ34" s="621"/>
      <c r="AK34" s="621"/>
      <c r="AL34" s="214"/>
      <c r="AM34" s="620">
        <f>IF(AO34="","",MAX(C34:D43,U34:V43)+1)</f>
        <v>8</v>
      </c>
      <c r="AN34" s="620"/>
      <c r="AO34" s="621" t="str">
        <f>IF('各会計、関係団体の財政状況及び健全化判断比率'!B31="","",'各会計、関係団体の財政状況及び健全化判断比率'!B31)</f>
        <v>水道事業会計</v>
      </c>
      <c r="AP34" s="621"/>
      <c r="AQ34" s="621"/>
      <c r="AR34" s="621"/>
      <c r="AS34" s="621"/>
      <c r="AT34" s="621"/>
      <c r="AU34" s="621"/>
      <c r="AV34" s="621"/>
      <c r="AW34" s="621"/>
      <c r="AX34" s="621"/>
      <c r="AY34" s="621"/>
      <c r="AZ34" s="621"/>
      <c r="BA34" s="621"/>
      <c r="BB34" s="621"/>
      <c r="BC34" s="621"/>
      <c r="BD34" s="214"/>
      <c r="BE34" s="620" t="str">
        <f>IF(BG34="","",MAX(C34:D43,U34:V43,AM34:AN43)+1)</f>
        <v/>
      </c>
      <c r="BF34" s="620"/>
      <c r="BG34" s="621"/>
      <c r="BH34" s="621"/>
      <c r="BI34" s="621"/>
      <c r="BJ34" s="621"/>
      <c r="BK34" s="621"/>
      <c r="BL34" s="621"/>
      <c r="BM34" s="621"/>
      <c r="BN34" s="621"/>
      <c r="BO34" s="621"/>
      <c r="BP34" s="621"/>
      <c r="BQ34" s="621"/>
      <c r="BR34" s="621"/>
      <c r="BS34" s="621"/>
      <c r="BT34" s="621"/>
      <c r="BU34" s="621"/>
      <c r="BV34" s="214"/>
      <c r="BW34" s="620">
        <f>IF(BY34="","",MAX(C34:D43,U34:V43,AM34:AN43,BE34:BF43)+1)</f>
        <v>10</v>
      </c>
      <c r="BX34" s="620"/>
      <c r="BY34" s="621" t="str">
        <f>IF('各会計、関係団体の財政状況及び健全化判断比率'!B68="","",'各会計、関係団体の財政状況及び健全化判断比率'!B68)</f>
        <v>泉佐野市田尻町清掃施設組合</v>
      </c>
      <c r="BZ34" s="621"/>
      <c r="CA34" s="621"/>
      <c r="CB34" s="621"/>
      <c r="CC34" s="621"/>
      <c r="CD34" s="621"/>
      <c r="CE34" s="621"/>
      <c r="CF34" s="621"/>
      <c r="CG34" s="621"/>
      <c r="CH34" s="621"/>
      <c r="CI34" s="621"/>
      <c r="CJ34" s="621"/>
      <c r="CK34" s="621"/>
      <c r="CL34" s="621"/>
      <c r="CM34" s="621"/>
      <c r="CN34" s="214"/>
      <c r="CO34" s="620">
        <f>IF(CQ34="","",MAX(C34:D43,U34:V43,AM34:AN43,BE34:BF43,BW34:BX43)+1)</f>
        <v>17</v>
      </c>
      <c r="CP34" s="620"/>
      <c r="CQ34" s="621" t="str">
        <f>IF('各会計、関係団体の財政状況及び健全化判断比率'!BS7="","",'各会計、関係団体の財政状況及び健全化判断比率'!BS7)</f>
        <v>泉佐野市土地開発公社</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15">
      <c r="A35" s="187"/>
      <c r="B35" s="213"/>
      <c r="C35" s="620">
        <f>IF(E35="","",C34+1)</f>
        <v>2</v>
      </c>
      <c r="D35" s="620"/>
      <c r="E35" s="621" t="str">
        <f>IF('各会計、関係団体の財政状況及び健全化判断比率'!B8="","",'各会計、関係団体の財政状況及び健全化判断比率'!B8)</f>
        <v>公共用地先行取得事業特別会計</v>
      </c>
      <c r="F35" s="621"/>
      <c r="G35" s="621"/>
      <c r="H35" s="621"/>
      <c r="I35" s="621"/>
      <c r="J35" s="621"/>
      <c r="K35" s="621"/>
      <c r="L35" s="621"/>
      <c r="M35" s="621"/>
      <c r="N35" s="621"/>
      <c r="O35" s="621"/>
      <c r="P35" s="621"/>
      <c r="Q35" s="621"/>
      <c r="R35" s="621"/>
      <c r="S35" s="621"/>
      <c r="T35" s="214"/>
      <c r="U35" s="620">
        <f>IF(W35="","",U34+1)</f>
        <v>6</v>
      </c>
      <c r="V35" s="620"/>
      <c r="W35" s="621" t="str">
        <f>IF('各会計、関係団体の財政状況及び健全化判断比率'!B29="","",'各会計、関係団体の財政状況及び健全化判断比率'!B29)</f>
        <v>介護保険事業特別会計</v>
      </c>
      <c r="X35" s="621"/>
      <c r="Y35" s="621"/>
      <c r="Z35" s="621"/>
      <c r="AA35" s="621"/>
      <c r="AB35" s="621"/>
      <c r="AC35" s="621"/>
      <c r="AD35" s="621"/>
      <c r="AE35" s="621"/>
      <c r="AF35" s="621"/>
      <c r="AG35" s="621"/>
      <c r="AH35" s="621"/>
      <c r="AI35" s="621"/>
      <c r="AJ35" s="621"/>
      <c r="AK35" s="621"/>
      <c r="AL35" s="214"/>
      <c r="AM35" s="620">
        <f t="shared" ref="AM35:AM43" si="0">IF(AO35="","",AM34+1)</f>
        <v>9</v>
      </c>
      <c r="AN35" s="620"/>
      <c r="AO35" s="621" t="str">
        <f>IF('各会計、関係団体の財政状況及び健全化判断比率'!B32="","",'各会計、関係団体の財政状況及び健全化判断比率'!B32)</f>
        <v>下水道事業会計</v>
      </c>
      <c r="AP35" s="621"/>
      <c r="AQ35" s="621"/>
      <c r="AR35" s="621"/>
      <c r="AS35" s="621"/>
      <c r="AT35" s="621"/>
      <c r="AU35" s="621"/>
      <c r="AV35" s="621"/>
      <c r="AW35" s="621"/>
      <c r="AX35" s="621"/>
      <c r="AY35" s="621"/>
      <c r="AZ35" s="621"/>
      <c r="BA35" s="621"/>
      <c r="BB35" s="621"/>
      <c r="BC35" s="621"/>
      <c r="BD35" s="214"/>
      <c r="BE35" s="620" t="str">
        <f t="shared" ref="BE35:BE43" si="1">IF(BG35="","",BE34+1)</f>
        <v/>
      </c>
      <c r="BF35" s="620"/>
      <c r="BG35" s="621"/>
      <c r="BH35" s="621"/>
      <c r="BI35" s="621"/>
      <c r="BJ35" s="621"/>
      <c r="BK35" s="621"/>
      <c r="BL35" s="621"/>
      <c r="BM35" s="621"/>
      <c r="BN35" s="621"/>
      <c r="BO35" s="621"/>
      <c r="BP35" s="621"/>
      <c r="BQ35" s="621"/>
      <c r="BR35" s="621"/>
      <c r="BS35" s="621"/>
      <c r="BT35" s="621"/>
      <c r="BU35" s="621"/>
      <c r="BV35" s="214"/>
      <c r="BW35" s="620">
        <f t="shared" ref="BW35:BW43" si="2">IF(BY35="","",BW34+1)</f>
        <v>11</v>
      </c>
      <c r="BX35" s="620"/>
      <c r="BY35" s="621" t="str">
        <f>IF('各会計、関係団体の財政状況及び健全化判断比率'!B69="","",'各会計、関係団体の財政状況及び健全化判断比率'!B69)</f>
        <v>泉州南消防組合</v>
      </c>
      <c r="BZ35" s="621"/>
      <c r="CA35" s="621"/>
      <c r="CB35" s="621"/>
      <c r="CC35" s="621"/>
      <c r="CD35" s="621"/>
      <c r="CE35" s="621"/>
      <c r="CF35" s="621"/>
      <c r="CG35" s="621"/>
      <c r="CH35" s="621"/>
      <c r="CI35" s="621"/>
      <c r="CJ35" s="621"/>
      <c r="CK35" s="621"/>
      <c r="CL35" s="621"/>
      <c r="CM35" s="621"/>
      <c r="CN35" s="214"/>
      <c r="CO35" s="620">
        <f t="shared" ref="CO35:CO43" si="3">IF(CQ35="","",CO34+1)</f>
        <v>18</v>
      </c>
      <c r="CP35" s="620"/>
      <c r="CQ35" s="621" t="str">
        <f>IF('各会計、関係団体の財政状況及び健全化判断比率'!BS8="","",'各会計、関係団体の財政状況及び健全化判断比率'!BS8)</f>
        <v>泉佐野市文化振興財団</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f>IF(E36="","",C35+1)</f>
        <v>3</v>
      </c>
      <c r="D36" s="620"/>
      <c r="E36" s="621" t="str">
        <f>IF('各会計、関係団体の財政状況及び健全化判断比率'!B9="","",'各会計、関係団体の財政状況及び健全化判断比率'!B9)</f>
        <v>病院事業債管理特別会計</v>
      </c>
      <c r="F36" s="621"/>
      <c r="G36" s="621"/>
      <c r="H36" s="621"/>
      <c r="I36" s="621"/>
      <c r="J36" s="621"/>
      <c r="K36" s="621"/>
      <c r="L36" s="621"/>
      <c r="M36" s="621"/>
      <c r="N36" s="621"/>
      <c r="O36" s="621"/>
      <c r="P36" s="621"/>
      <c r="Q36" s="621"/>
      <c r="R36" s="621"/>
      <c r="S36" s="621"/>
      <c r="T36" s="214"/>
      <c r="U36" s="620">
        <f t="shared" ref="U36:U43" si="4">IF(W36="","",U35+1)</f>
        <v>7</v>
      </c>
      <c r="V36" s="620"/>
      <c r="W36" s="621" t="str">
        <f>IF('各会計、関係団体の財政状況及び健全化判断比率'!B30="","",'各会計、関係団体の財政状況及び健全化判断比率'!B30)</f>
        <v>後期高齢者医療事業特別会計</v>
      </c>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12</v>
      </c>
      <c r="BX36" s="620"/>
      <c r="BY36" s="621" t="str">
        <f>IF('各会計、関係団体の財政状況及び健全化判断比率'!B70="","",'各会計、関係団体の財政状況及び健全化判断比率'!B70)</f>
        <v>大阪府都市競艇企業団</v>
      </c>
      <c r="BZ36" s="621"/>
      <c r="CA36" s="621"/>
      <c r="CB36" s="621"/>
      <c r="CC36" s="621"/>
      <c r="CD36" s="621"/>
      <c r="CE36" s="621"/>
      <c r="CF36" s="621"/>
      <c r="CG36" s="621"/>
      <c r="CH36" s="621"/>
      <c r="CI36" s="621"/>
      <c r="CJ36" s="621"/>
      <c r="CK36" s="621"/>
      <c r="CL36" s="621"/>
      <c r="CM36" s="621"/>
      <c r="CN36" s="214"/>
      <c r="CO36" s="620">
        <f t="shared" si="3"/>
        <v>19</v>
      </c>
      <c r="CP36" s="620"/>
      <c r="CQ36" s="621" t="str">
        <f>IF('各会計、関係団体の財政状況及び健全化判断比率'!BS9="","",'各会計、関係団体の財政状況及び健全化判断比率'!BS9)</f>
        <v>泉佐野市ウォーターフロント</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f>IF(E37="","",C36+1)</f>
        <v>4</v>
      </c>
      <c r="D37" s="620"/>
      <c r="E37" s="621" t="str">
        <f>IF('各会計、関係団体の財政状況及び健全化判断比率'!B10="","",'各会計、関係団体の財政状況及び健全化判断比率'!B10)</f>
        <v>りんくう公園事業特別会計</v>
      </c>
      <c r="F37" s="621"/>
      <c r="G37" s="621"/>
      <c r="H37" s="621"/>
      <c r="I37" s="621"/>
      <c r="J37" s="621"/>
      <c r="K37" s="621"/>
      <c r="L37" s="621"/>
      <c r="M37" s="621"/>
      <c r="N37" s="621"/>
      <c r="O37" s="621"/>
      <c r="P37" s="621"/>
      <c r="Q37" s="621"/>
      <c r="R37" s="621"/>
      <c r="S37" s="621"/>
      <c r="T37" s="214"/>
      <c r="U37" s="620" t="str">
        <f t="shared" si="4"/>
        <v/>
      </c>
      <c r="V37" s="620"/>
      <c r="W37" s="621"/>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13</v>
      </c>
      <c r="BX37" s="620"/>
      <c r="BY37" s="621" t="str">
        <f>IF('各会計、関係団体の財政状況及び健全化判断比率'!B71="","",'各会計、関係団体の財政状況及び健全化判断比率'!B71)</f>
        <v>大阪府後期高齢者医療広域連合（一般会計）</v>
      </c>
      <c r="BZ37" s="621"/>
      <c r="CA37" s="621"/>
      <c r="CB37" s="621"/>
      <c r="CC37" s="621"/>
      <c r="CD37" s="621"/>
      <c r="CE37" s="621"/>
      <c r="CF37" s="621"/>
      <c r="CG37" s="621"/>
      <c r="CH37" s="621"/>
      <c r="CI37" s="621"/>
      <c r="CJ37" s="621"/>
      <c r="CK37" s="621"/>
      <c r="CL37" s="621"/>
      <c r="CM37" s="621"/>
      <c r="CN37" s="214"/>
      <c r="CO37" s="620">
        <f t="shared" si="3"/>
        <v>20</v>
      </c>
      <c r="CP37" s="620"/>
      <c r="CQ37" s="621" t="str">
        <f>IF('各会計、関係団体の財政状況及び健全化判断比率'!BS10="","",'各会計、関係団体の財政状況及び健全化判断比率'!BS10)</f>
        <v>地方独立行政法人りんくう総合医療センター</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14</v>
      </c>
      <c r="BX38" s="620"/>
      <c r="BY38" s="621" t="str">
        <f>IF('各会計、関係団体の財政状況及び健全化判断比率'!B72="","",'各会計、関係団体の財政状況及び健全化判断比率'!B72)</f>
        <v>大阪府後期高齢者医療広域連合（後期高齢者医療特別会計）</v>
      </c>
      <c r="BZ38" s="621"/>
      <c r="CA38" s="621"/>
      <c r="CB38" s="621"/>
      <c r="CC38" s="621"/>
      <c r="CD38" s="621"/>
      <c r="CE38" s="621"/>
      <c r="CF38" s="621"/>
      <c r="CG38" s="621"/>
      <c r="CH38" s="621"/>
      <c r="CI38" s="621"/>
      <c r="CJ38" s="621"/>
      <c r="CK38" s="621"/>
      <c r="CL38" s="621"/>
      <c r="CM38" s="621"/>
      <c r="CN38" s="214"/>
      <c r="CO38" s="620">
        <f t="shared" si="3"/>
        <v>21</v>
      </c>
      <c r="CP38" s="620"/>
      <c r="CQ38" s="621" t="str">
        <f>IF('各会計、関係団体の財政状況及び健全化判断比率'!BS11="","",'各会計、関係団体の財政状況及び健全化判断比率'!BS11)</f>
        <v>泉佐野電力</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f t="shared" si="2"/>
        <v>15</v>
      </c>
      <c r="BX39" s="620"/>
      <c r="BY39" s="621" t="str">
        <f>IF('各会計、関係団体の財政状況及び健全化判断比率'!B73="","",'各会計、関係団体の財政状況及び健全化判断比率'!B73)</f>
        <v>大阪広域水道企業団（水道事業会計）</v>
      </c>
      <c r="BZ39" s="621"/>
      <c r="CA39" s="621"/>
      <c r="CB39" s="621"/>
      <c r="CC39" s="621"/>
      <c r="CD39" s="621"/>
      <c r="CE39" s="621"/>
      <c r="CF39" s="621"/>
      <c r="CG39" s="621"/>
      <c r="CH39" s="621"/>
      <c r="CI39" s="621"/>
      <c r="CJ39" s="621"/>
      <c r="CK39" s="621"/>
      <c r="CL39" s="621"/>
      <c r="CM39" s="621"/>
      <c r="CN39" s="214"/>
      <c r="CO39" s="620">
        <f t="shared" si="3"/>
        <v>22</v>
      </c>
      <c r="CP39" s="620"/>
      <c r="CQ39" s="621" t="str">
        <f>IF('各会計、関係団体の財政状況及び健全化判断比率'!BS12="","",'各会計、関係団体の財政状況及び健全化判断比率'!BS12)</f>
        <v>泉佐野ガス</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f t="shared" si="2"/>
        <v>16</v>
      </c>
      <c r="BX40" s="620"/>
      <c r="BY40" s="621" t="str">
        <f>IF('各会計、関係団体の財政状況及び健全化判断比率'!B74="","",'各会計、関係団体の財政状況及び健全化判断比率'!B74)</f>
        <v>大阪広域水道企業団（工業用水道事業会計）</v>
      </c>
      <c r="BZ40" s="621"/>
      <c r="CA40" s="621"/>
      <c r="CB40" s="621"/>
      <c r="CC40" s="621"/>
      <c r="CD40" s="621"/>
      <c r="CE40" s="621"/>
      <c r="CF40" s="621"/>
      <c r="CG40" s="621"/>
      <c r="CH40" s="621"/>
      <c r="CI40" s="621"/>
      <c r="CJ40" s="621"/>
      <c r="CK40" s="621"/>
      <c r="CL40" s="621"/>
      <c r="CM40" s="621"/>
      <c r="CN40" s="214"/>
      <c r="CO40" s="620">
        <f t="shared" si="3"/>
        <v>23</v>
      </c>
      <c r="CP40" s="620"/>
      <c r="CQ40" s="621" t="str">
        <f>IF('各会計、関係団体の財政状況及び健全化判断比率'!BS13="","",'各会計、関係団体の財政状況及び健全化判断比率'!BS13)</f>
        <v>株式会社さのたす</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t="str">
        <f t="shared" si="2"/>
        <v/>
      </c>
      <c r="BX41" s="620"/>
      <c r="BY41" s="621" t="str">
        <f>IF('各会計、関係団体の財政状況及び健全化判断比率'!B75="","",'各会計、関係団体の財政状況及び健全化判断比率'!B75)</f>
        <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t="str">
        <f t="shared" si="2"/>
        <v/>
      </c>
      <c r="BX42" s="620"/>
      <c r="BY42" s="621" t="str">
        <f>IF('各会計、関係団体の財政状況及び健全化判断比率'!B76="","",'各会計、関係団体の財政状況及び健全化判断比率'!B76)</f>
        <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OLSf/cGIhVxoDsYSKL/U5mBvUiXhxhZ5wVoHl+IyQgVkKJSyZuYGRPo+Y8fwGojaCXaOuRbh+bzATWktEheRBw==" saltValue="RR7rVgClpNJKTEfbYeTns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213</v>
      </c>
      <c r="DI1" s="624"/>
      <c r="DJ1" s="624"/>
      <c r="DK1" s="624"/>
      <c r="DL1" s="624"/>
      <c r="DM1" s="624"/>
      <c r="DN1" s="625"/>
      <c r="DO1" s="226"/>
      <c r="DP1" s="623" t="s">
        <v>214</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216</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217</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218</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219</v>
      </c>
      <c r="S4" s="627"/>
      <c r="T4" s="627"/>
      <c r="U4" s="627"/>
      <c r="V4" s="627"/>
      <c r="W4" s="627"/>
      <c r="X4" s="627"/>
      <c r="Y4" s="628"/>
      <c r="Z4" s="626" t="s">
        <v>220</v>
      </c>
      <c r="AA4" s="627"/>
      <c r="AB4" s="627"/>
      <c r="AC4" s="628"/>
      <c r="AD4" s="626" t="s">
        <v>221</v>
      </c>
      <c r="AE4" s="627"/>
      <c r="AF4" s="627"/>
      <c r="AG4" s="627"/>
      <c r="AH4" s="627"/>
      <c r="AI4" s="627"/>
      <c r="AJ4" s="627"/>
      <c r="AK4" s="628"/>
      <c r="AL4" s="626" t="s">
        <v>220</v>
      </c>
      <c r="AM4" s="627"/>
      <c r="AN4" s="627"/>
      <c r="AO4" s="628"/>
      <c r="AP4" s="632" t="s">
        <v>222</v>
      </c>
      <c r="AQ4" s="632"/>
      <c r="AR4" s="632"/>
      <c r="AS4" s="632"/>
      <c r="AT4" s="632"/>
      <c r="AU4" s="632"/>
      <c r="AV4" s="632"/>
      <c r="AW4" s="632"/>
      <c r="AX4" s="632"/>
      <c r="AY4" s="632"/>
      <c r="AZ4" s="632"/>
      <c r="BA4" s="632"/>
      <c r="BB4" s="632"/>
      <c r="BC4" s="632"/>
      <c r="BD4" s="632"/>
      <c r="BE4" s="632"/>
      <c r="BF4" s="632"/>
      <c r="BG4" s="632" t="s">
        <v>223</v>
      </c>
      <c r="BH4" s="632"/>
      <c r="BI4" s="632"/>
      <c r="BJ4" s="632"/>
      <c r="BK4" s="632"/>
      <c r="BL4" s="632"/>
      <c r="BM4" s="632"/>
      <c r="BN4" s="632"/>
      <c r="BO4" s="632" t="s">
        <v>220</v>
      </c>
      <c r="BP4" s="632"/>
      <c r="BQ4" s="632"/>
      <c r="BR4" s="632"/>
      <c r="BS4" s="632" t="s">
        <v>224</v>
      </c>
      <c r="BT4" s="632"/>
      <c r="BU4" s="632"/>
      <c r="BV4" s="632"/>
      <c r="BW4" s="632"/>
      <c r="BX4" s="632"/>
      <c r="BY4" s="632"/>
      <c r="BZ4" s="632"/>
      <c r="CA4" s="632"/>
      <c r="CB4" s="632"/>
      <c r="CD4" s="629" t="s">
        <v>225</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226</v>
      </c>
      <c r="C5" s="634"/>
      <c r="D5" s="634"/>
      <c r="E5" s="634"/>
      <c r="F5" s="634"/>
      <c r="G5" s="634"/>
      <c r="H5" s="634"/>
      <c r="I5" s="634"/>
      <c r="J5" s="634"/>
      <c r="K5" s="634"/>
      <c r="L5" s="634"/>
      <c r="M5" s="634"/>
      <c r="N5" s="634"/>
      <c r="O5" s="634"/>
      <c r="P5" s="634"/>
      <c r="Q5" s="635"/>
      <c r="R5" s="636">
        <v>19643731</v>
      </c>
      <c r="S5" s="637"/>
      <c r="T5" s="637"/>
      <c r="U5" s="637"/>
      <c r="V5" s="637"/>
      <c r="W5" s="637"/>
      <c r="X5" s="637"/>
      <c r="Y5" s="638"/>
      <c r="Z5" s="639">
        <v>28.6</v>
      </c>
      <c r="AA5" s="639"/>
      <c r="AB5" s="639"/>
      <c r="AC5" s="639"/>
      <c r="AD5" s="640">
        <v>17954806</v>
      </c>
      <c r="AE5" s="640"/>
      <c r="AF5" s="640"/>
      <c r="AG5" s="640"/>
      <c r="AH5" s="640"/>
      <c r="AI5" s="640"/>
      <c r="AJ5" s="640"/>
      <c r="AK5" s="640"/>
      <c r="AL5" s="641">
        <v>82.2</v>
      </c>
      <c r="AM5" s="642"/>
      <c r="AN5" s="642"/>
      <c r="AO5" s="643"/>
      <c r="AP5" s="633" t="s">
        <v>227</v>
      </c>
      <c r="AQ5" s="634"/>
      <c r="AR5" s="634"/>
      <c r="AS5" s="634"/>
      <c r="AT5" s="634"/>
      <c r="AU5" s="634"/>
      <c r="AV5" s="634"/>
      <c r="AW5" s="634"/>
      <c r="AX5" s="634"/>
      <c r="AY5" s="634"/>
      <c r="AZ5" s="634"/>
      <c r="BA5" s="634"/>
      <c r="BB5" s="634"/>
      <c r="BC5" s="634"/>
      <c r="BD5" s="634"/>
      <c r="BE5" s="634"/>
      <c r="BF5" s="635"/>
      <c r="BG5" s="647">
        <v>18165255</v>
      </c>
      <c r="BH5" s="648"/>
      <c r="BI5" s="648"/>
      <c r="BJ5" s="648"/>
      <c r="BK5" s="648"/>
      <c r="BL5" s="648"/>
      <c r="BM5" s="648"/>
      <c r="BN5" s="649"/>
      <c r="BO5" s="650">
        <v>92.5</v>
      </c>
      <c r="BP5" s="650"/>
      <c r="BQ5" s="650"/>
      <c r="BR5" s="650"/>
      <c r="BS5" s="651">
        <v>260233</v>
      </c>
      <c r="BT5" s="651"/>
      <c r="BU5" s="651"/>
      <c r="BV5" s="651"/>
      <c r="BW5" s="651"/>
      <c r="BX5" s="651"/>
      <c r="BY5" s="651"/>
      <c r="BZ5" s="651"/>
      <c r="CA5" s="651"/>
      <c r="CB5" s="655"/>
      <c r="CD5" s="629" t="s">
        <v>222</v>
      </c>
      <c r="CE5" s="630"/>
      <c r="CF5" s="630"/>
      <c r="CG5" s="630"/>
      <c r="CH5" s="630"/>
      <c r="CI5" s="630"/>
      <c r="CJ5" s="630"/>
      <c r="CK5" s="630"/>
      <c r="CL5" s="630"/>
      <c r="CM5" s="630"/>
      <c r="CN5" s="630"/>
      <c r="CO5" s="630"/>
      <c r="CP5" s="630"/>
      <c r="CQ5" s="631"/>
      <c r="CR5" s="629" t="s">
        <v>228</v>
      </c>
      <c r="CS5" s="630"/>
      <c r="CT5" s="630"/>
      <c r="CU5" s="630"/>
      <c r="CV5" s="630"/>
      <c r="CW5" s="630"/>
      <c r="CX5" s="630"/>
      <c r="CY5" s="631"/>
      <c r="CZ5" s="629" t="s">
        <v>220</v>
      </c>
      <c r="DA5" s="630"/>
      <c r="DB5" s="630"/>
      <c r="DC5" s="631"/>
      <c r="DD5" s="629" t="s">
        <v>229</v>
      </c>
      <c r="DE5" s="630"/>
      <c r="DF5" s="630"/>
      <c r="DG5" s="630"/>
      <c r="DH5" s="630"/>
      <c r="DI5" s="630"/>
      <c r="DJ5" s="630"/>
      <c r="DK5" s="630"/>
      <c r="DL5" s="630"/>
      <c r="DM5" s="630"/>
      <c r="DN5" s="630"/>
      <c r="DO5" s="630"/>
      <c r="DP5" s="631"/>
      <c r="DQ5" s="629" t="s">
        <v>230</v>
      </c>
      <c r="DR5" s="630"/>
      <c r="DS5" s="630"/>
      <c r="DT5" s="630"/>
      <c r="DU5" s="630"/>
      <c r="DV5" s="630"/>
      <c r="DW5" s="630"/>
      <c r="DX5" s="630"/>
      <c r="DY5" s="630"/>
      <c r="DZ5" s="630"/>
      <c r="EA5" s="630"/>
      <c r="EB5" s="630"/>
      <c r="EC5" s="631"/>
    </row>
    <row r="6" spans="2:143" ht="11.25" customHeight="1" x14ac:dyDescent="0.15">
      <c r="B6" s="644" t="s">
        <v>231</v>
      </c>
      <c r="C6" s="645"/>
      <c r="D6" s="645"/>
      <c r="E6" s="645"/>
      <c r="F6" s="645"/>
      <c r="G6" s="645"/>
      <c r="H6" s="645"/>
      <c r="I6" s="645"/>
      <c r="J6" s="645"/>
      <c r="K6" s="645"/>
      <c r="L6" s="645"/>
      <c r="M6" s="645"/>
      <c r="N6" s="645"/>
      <c r="O6" s="645"/>
      <c r="P6" s="645"/>
      <c r="Q6" s="646"/>
      <c r="R6" s="647">
        <v>186424</v>
      </c>
      <c r="S6" s="648"/>
      <c r="T6" s="648"/>
      <c r="U6" s="648"/>
      <c r="V6" s="648"/>
      <c r="W6" s="648"/>
      <c r="X6" s="648"/>
      <c r="Y6" s="649"/>
      <c r="Z6" s="650">
        <v>0.3</v>
      </c>
      <c r="AA6" s="650"/>
      <c r="AB6" s="650"/>
      <c r="AC6" s="650"/>
      <c r="AD6" s="651">
        <v>186424</v>
      </c>
      <c r="AE6" s="651"/>
      <c r="AF6" s="651"/>
      <c r="AG6" s="651"/>
      <c r="AH6" s="651"/>
      <c r="AI6" s="651"/>
      <c r="AJ6" s="651"/>
      <c r="AK6" s="651"/>
      <c r="AL6" s="652">
        <v>0.9</v>
      </c>
      <c r="AM6" s="653"/>
      <c r="AN6" s="653"/>
      <c r="AO6" s="654"/>
      <c r="AP6" s="644" t="s">
        <v>232</v>
      </c>
      <c r="AQ6" s="645"/>
      <c r="AR6" s="645"/>
      <c r="AS6" s="645"/>
      <c r="AT6" s="645"/>
      <c r="AU6" s="645"/>
      <c r="AV6" s="645"/>
      <c r="AW6" s="645"/>
      <c r="AX6" s="645"/>
      <c r="AY6" s="645"/>
      <c r="AZ6" s="645"/>
      <c r="BA6" s="645"/>
      <c r="BB6" s="645"/>
      <c r="BC6" s="645"/>
      <c r="BD6" s="645"/>
      <c r="BE6" s="645"/>
      <c r="BF6" s="646"/>
      <c r="BG6" s="647">
        <v>17947670</v>
      </c>
      <c r="BH6" s="648"/>
      <c r="BI6" s="648"/>
      <c r="BJ6" s="648"/>
      <c r="BK6" s="648"/>
      <c r="BL6" s="648"/>
      <c r="BM6" s="648"/>
      <c r="BN6" s="649"/>
      <c r="BO6" s="650">
        <v>91.4</v>
      </c>
      <c r="BP6" s="650"/>
      <c r="BQ6" s="650"/>
      <c r="BR6" s="650"/>
      <c r="BS6" s="651">
        <v>260233</v>
      </c>
      <c r="BT6" s="651"/>
      <c r="BU6" s="651"/>
      <c r="BV6" s="651"/>
      <c r="BW6" s="651"/>
      <c r="BX6" s="651"/>
      <c r="BY6" s="651"/>
      <c r="BZ6" s="651"/>
      <c r="CA6" s="651"/>
      <c r="CB6" s="655"/>
      <c r="CD6" s="658" t="s">
        <v>233</v>
      </c>
      <c r="CE6" s="659"/>
      <c r="CF6" s="659"/>
      <c r="CG6" s="659"/>
      <c r="CH6" s="659"/>
      <c r="CI6" s="659"/>
      <c r="CJ6" s="659"/>
      <c r="CK6" s="659"/>
      <c r="CL6" s="659"/>
      <c r="CM6" s="659"/>
      <c r="CN6" s="659"/>
      <c r="CO6" s="659"/>
      <c r="CP6" s="659"/>
      <c r="CQ6" s="660"/>
      <c r="CR6" s="647">
        <v>287789</v>
      </c>
      <c r="CS6" s="648"/>
      <c r="CT6" s="648"/>
      <c r="CU6" s="648"/>
      <c r="CV6" s="648"/>
      <c r="CW6" s="648"/>
      <c r="CX6" s="648"/>
      <c r="CY6" s="649"/>
      <c r="CZ6" s="641">
        <v>0.4</v>
      </c>
      <c r="DA6" s="642"/>
      <c r="DB6" s="642"/>
      <c r="DC6" s="661"/>
      <c r="DD6" s="656" t="s">
        <v>234</v>
      </c>
      <c r="DE6" s="648"/>
      <c r="DF6" s="648"/>
      <c r="DG6" s="648"/>
      <c r="DH6" s="648"/>
      <c r="DI6" s="648"/>
      <c r="DJ6" s="648"/>
      <c r="DK6" s="648"/>
      <c r="DL6" s="648"/>
      <c r="DM6" s="648"/>
      <c r="DN6" s="648"/>
      <c r="DO6" s="648"/>
      <c r="DP6" s="649"/>
      <c r="DQ6" s="656">
        <v>287789</v>
      </c>
      <c r="DR6" s="648"/>
      <c r="DS6" s="648"/>
      <c r="DT6" s="648"/>
      <c r="DU6" s="648"/>
      <c r="DV6" s="648"/>
      <c r="DW6" s="648"/>
      <c r="DX6" s="648"/>
      <c r="DY6" s="648"/>
      <c r="DZ6" s="648"/>
      <c r="EA6" s="648"/>
      <c r="EB6" s="648"/>
      <c r="EC6" s="657"/>
    </row>
    <row r="7" spans="2:143" ht="11.25" customHeight="1" x14ac:dyDescent="0.15">
      <c r="B7" s="644" t="s">
        <v>235</v>
      </c>
      <c r="C7" s="645"/>
      <c r="D7" s="645"/>
      <c r="E7" s="645"/>
      <c r="F7" s="645"/>
      <c r="G7" s="645"/>
      <c r="H7" s="645"/>
      <c r="I7" s="645"/>
      <c r="J7" s="645"/>
      <c r="K7" s="645"/>
      <c r="L7" s="645"/>
      <c r="M7" s="645"/>
      <c r="N7" s="645"/>
      <c r="O7" s="645"/>
      <c r="P7" s="645"/>
      <c r="Q7" s="646"/>
      <c r="R7" s="647">
        <v>17087</v>
      </c>
      <c r="S7" s="648"/>
      <c r="T7" s="648"/>
      <c r="U7" s="648"/>
      <c r="V7" s="648"/>
      <c r="W7" s="648"/>
      <c r="X7" s="648"/>
      <c r="Y7" s="649"/>
      <c r="Z7" s="650">
        <v>0</v>
      </c>
      <c r="AA7" s="650"/>
      <c r="AB7" s="650"/>
      <c r="AC7" s="650"/>
      <c r="AD7" s="651">
        <v>17087</v>
      </c>
      <c r="AE7" s="651"/>
      <c r="AF7" s="651"/>
      <c r="AG7" s="651"/>
      <c r="AH7" s="651"/>
      <c r="AI7" s="651"/>
      <c r="AJ7" s="651"/>
      <c r="AK7" s="651"/>
      <c r="AL7" s="652">
        <v>0.1</v>
      </c>
      <c r="AM7" s="653"/>
      <c r="AN7" s="653"/>
      <c r="AO7" s="654"/>
      <c r="AP7" s="644" t="s">
        <v>236</v>
      </c>
      <c r="AQ7" s="645"/>
      <c r="AR7" s="645"/>
      <c r="AS7" s="645"/>
      <c r="AT7" s="645"/>
      <c r="AU7" s="645"/>
      <c r="AV7" s="645"/>
      <c r="AW7" s="645"/>
      <c r="AX7" s="645"/>
      <c r="AY7" s="645"/>
      <c r="AZ7" s="645"/>
      <c r="BA7" s="645"/>
      <c r="BB7" s="645"/>
      <c r="BC7" s="645"/>
      <c r="BD7" s="645"/>
      <c r="BE7" s="645"/>
      <c r="BF7" s="646"/>
      <c r="BG7" s="647">
        <v>6552227</v>
      </c>
      <c r="BH7" s="648"/>
      <c r="BI7" s="648"/>
      <c r="BJ7" s="648"/>
      <c r="BK7" s="648"/>
      <c r="BL7" s="648"/>
      <c r="BM7" s="648"/>
      <c r="BN7" s="649"/>
      <c r="BO7" s="650">
        <v>33.4</v>
      </c>
      <c r="BP7" s="650"/>
      <c r="BQ7" s="650"/>
      <c r="BR7" s="650"/>
      <c r="BS7" s="651">
        <v>260233</v>
      </c>
      <c r="BT7" s="651"/>
      <c r="BU7" s="651"/>
      <c r="BV7" s="651"/>
      <c r="BW7" s="651"/>
      <c r="BX7" s="651"/>
      <c r="BY7" s="651"/>
      <c r="BZ7" s="651"/>
      <c r="CA7" s="651"/>
      <c r="CB7" s="655"/>
      <c r="CD7" s="662" t="s">
        <v>237</v>
      </c>
      <c r="CE7" s="663"/>
      <c r="CF7" s="663"/>
      <c r="CG7" s="663"/>
      <c r="CH7" s="663"/>
      <c r="CI7" s="663"/>
      <c r="CJ7" s="663"/>
      <c r="CK7" s="663"/>
      <c r="CL7" s="663"/>
      <c r="CM7" s="663"/>
      <c r="CN7" s="663"/>
      <c r="CO7" s="663"/>
      <c r="CP7" s="663"/>
      <c r="CQ7" s="664"/>
      <c r="CR7" s="647">
        <v>21151341</v>
      </c>
      <c r="CS7" s="648"/>
      <c r="CT7" s="648"/>
      <c r="CU7" s="648"/>
      <c r="CV7" s="648"/>
      <c r="CW7" s="648"/>
      <c r="CX7" s="648"/>
      <c r="CY7" s="649"/>
      <c r="CZ7" s="650">
        <v>31.1</v>
      </c>
      <c r="DA7" s="650"/>
      <c r="DB7" s="650"/>
      <c r="DC7" s="650"/>
      <c r="DD7" s="656">
        <v>102490</v>
      </c>
      <c r="DE7" s="648"/>
      <c r="DF7" s="648"/>
      <c r="DG7" s="648"/>
      <c r="DH7" s="648"/>
      <c r="DI7" s="648"/>
      <c r="DJ7" s="648"/>
      <c r="DK7" s="648"/>
      <c r="DL7" s="648"/>
      <c r="DM7" s="648"/>
      <c r="DN7" s="648"/>
      <c r="DO7" s="648"/>
      <c r="DP7" s="649"/>
      <c r="DQ7" s="656">
        <v>6146774</v>
      </c>
      <c r="DR7" s="648"/>
      <c r="DS7" s="648"/>
      <c r="DT7" s="648"/>
      <c r="DU7" s="648"/>
      <c r="DV7" s="648"/>
      <c r="DW7" s="648"/>
      <c r="DX7" s="648"/>
      <c r="DY7" s="648"/>
      <c r="DZ7" s="648"/>
      <c r="EA7" s="648"/>
      <c r="EB7" s="648"/>
      <c r="EC7" s="657"/>
    </row>
    <row r="8" spans="2:143" ht="11.25" customHeight="1" x14ac:dyDescent="0.15">
      <c r="B8" s="644" t="s">
        <v>238</v>
      </c>
      <c r="C8" s="645"/>
      <c r="D8" s="645"/>
      <c r="E8" s="645"/>
      <c r="F8" s="645"/>
      <c r="G8" s="645"/>
      <c r="H8" s="645"/>
      <c r="I8" s="645"/>
      <c r="J8" s="645"/>
      <c r="K8" s="645"/>
      <c r="L8" s="645"/>
      <c r="M8" s="645"/>
      <c r="N8" s="645"/>
      <c r="O8" s="645"/>
      <c r="P8" s="645"/>
      <c r="Q8" s="646"/>
      <c r="R8" s="647">
        <v>72531</v>
      </c>
      <c r="S8" s="648"/>
      <c r="T8" s="648"/>
      <c r="U8" s="648"/>
      <c r="V8" s="648"/>
      <c r="W8" s="648"/>
      <c r="X8" s="648"/>
      <c r="Y8" s="649"/>
      <c r="Z8" s="650">
        <v>0.1</v>
      </c>
      <c r="AA8" s="650"/>
      <c r="AB8" s="650"/>
      <c r="AC8" s="650"/>
      <c r="AD8" s="651">
        <v>72531</v>
      </c>
      <c r="AE8" s="651"/>
      <c r="AF8" s="651"/>
      <c r="AG8" s="651"/>
      <c r="AH8" s="651"/>
      <c r="AI8" s="651"/>
      <c r="AJ8" s="651"/>
      <c r="AK8" s="651"/>
      <c r="AL8" s="652">
        <v>0.3</v>
      </c>
      <c r="AM8" s="653"/>
      <c r="AN8" s="653"/>
      <c r="AO8" s="654"/>
      <c r="AP8" s="644" t="s">
        <v>239</v>
      </c>
      <c r="AQ8" s="645"/>
      <c r="AR8" s="645"/>
      <c r="AS8" s="645"/>
      <c r="AT8" s="645"/>
      <c r="AU8" s="645"/>
      <c r="AV8" s="645"/>
      <c r="AW8" s="645"/>
      <c r="AX8" s="645"/>
      <c r="AY8" s="645"/>
      <c r="AZ8" s="645"/>
      <c r="BA8" s="645"/>
      <c r="BB8" s="645"/>
      <c r="BC8" s="645"/>
      <c r="BD8" s="645"/>
      <c r="BE8" s="645"/>
      <c r="BF8" s="646"/>
      <c r="BG8" s="647">
        <v>171246</v>
      </c>
      <c r="BH8" s="648"/>
      <c r="BI8" s="648"/>
      <c r="BJ8" s="648"/>
      <c r="BK8" s="648"/>
      <c r="BL8" s="648"/>
      <c r="BM8" s="648"/>
      <c r="BN8" s="649"/>
      <c r="BO8" s="650">
        <v>0.9</v>
      </c>
      <c r="BP8" s="650"/>
      <c r="BQ8" s="650"/>
      <c r="BR8" s="650"/>
      <c r="BS8" s="656" t="s">
        <v>129</v>
      </c>
      <c r="BT8" s="648"/>
      <c r="BU8" s="648"/>
      <c r="BV8" s="648"/>
      <c r="BW8" s="648"/>
      <c r="BX8" s="648"/>
      <c r="BY8" s="648"/>
      <c r="BZ8" s="648"/>
      <c r="CA8" s="648"/>
      <c r="CB8" s="657"/>
      <c r="CD8" s="662" t="s">
        <v>240</v>
      </c>
      <c r="CE8" s="663"/>
      <c r="CF8" s="663"/>
      <c r="CG8" s="663"/>
      <c r="CH8" s="663"/>
      <c r="CI8" s="663"/>
      <c r="CJ8" s="663"/>
      <c r="CK8" s="663"/>
      <c r="CL8" s="663"/>
      <c r="CM8" s="663"/>
      <c r="CN8" s="663"/>
      <c r="CO8" s="663"/>
      <c r="CP8" s="663"/>
      <c r="CQ8" s="664"/>
      <c r="CR8" s="647">
        <v>18279953</v>
      </c>
      <c r="CS8" s="648"/>
      <c r="CT8" s="648"/>
      <c r="CU8" s="648"/>
      <c r="CV8" s="648"/>
      <c r="CW8" s="648"/>
      <c r="CX8" s="648"/>
      <c r="CY8" s="649"/>
      <c r="CZ8" s="650">
        <v>26.9</v>
      </c>
      <c r="DA8" s="650"/>
      <c r="DB8" s="650"/>
      <c r="DC8" s="650"/>
      <c r="DD8" s="656">
        <v>29396</v>
      </c>
      <c r="DE8" s="648"/>
      <c r="DF8" s="648"/>
      <c r="DG8" s="648"/>
      <c r="DH8" s="648"/>
      <c r="DI8" s="648"/>
      <c r="DJ8" s="648"/>
      <c r="DK8" s="648"/>
      <c r="DL8" s="648"/>
      <c r="DM8" s="648"/>
      <c r="DN8" s="648"/>
      <c r="DO8" s="648"/>
      <c r="DP8" s="649"/>
      <c r="DQ8" s="656">
        <v>8067729</v>
      </c>
      <c r="DR8" s="648"/>
      <c r="DS8" s="648"/>
      <c r="DT8" s="648"/>
      <c r="DU8" s="648"/>
      <c r="DV8" s="648"/>
      <c r="DW8" s="648"/>
      <c r="DX8" s="648"/>
      <c r="DY8" s="648"/>
      <c r="DZ8" s="648"/>
      <c r="EA8" s="648"/>
      <c r="EB8" s="648"/>
      <c r="EC8" s="657"/>
    </row>
    <row r="9" spans="2:143" ht="11.25" customHeight="1" x14ac:dyDescent="0.15">
      <c r="B9" s="644" t="s">
        <v>241</v>
      </c>
      <c r="C9" s="645"/>
      <c r="D9" s="645"/>
      <c r="E9" s="645"/>
      <c r="F9" s="645"/>
      <c r="G9" s="645"/>
      <c r="H9" s="645"/>
      <c r="I9" s="645"/>
      <c r="J9" s="645"/>
      <c r="K9" s="645"/>
      <c r="L9" s="645"/>
      <c r="M9" s="645"/>
      <c r="N9" s="645"/>
      <c r="O9" s="645"/>
      <c r="P9" s="645"/>
      <c r="Q9" s="646"/>
      <c r="R9" s="647">
        <v>82390</v>
      </c>
      <c r="S9" s="648"/>
      <c r="T9" s="648"/>
      <c r="U9" s="648"/>
      <c r="V9" s="648"/>
      <c r="W9" s="648"/>
      <c r="X9" s="648"/>
      <c r="Y9" s="649"/>
      <c r="Z9" s="650">
        <v>0.1</v>
      </c>
      <c r="AA9" s="650"/>
      <c r="AB9" s="650"/>
      <c r="AC9" s="650"/>
      <c r="AD9" s="651">
        <v>82390</v>
      </c>
      <c r="AE9" s="651"/>
      <c r="AF9" s="651"/>
      <c r="AG9" s="651"/>
      <c r="AH9" s="651"/>
      <c r="AI9" s="651"/>
      <c r="AJ9" s="651"/>
      <c r="AK9" s="651"/>
      <c r="AL9" s="652">
        <v>0.4</v>
      </c>
      <c r="AM9" s="653"/>
      <c r="AN9" s="653"/>
      <c r="AO9" s="654"/>
      <c r="AP9" s="644" t="s">
        <v>242</v>
      </c>
      <c r="AQ9" s="645"/>
      <c r="AR9" s="645"/>
      <c r="AS9" s="645"/>
      <c r="AT9" s="645"/>
      <c r="AU9" s="645"/>
      <c r="AV9" s="645"/>
      <c r="AW9" s="645"/>
      <c r="AX9" s="645"/>
      <c r="AY9" s="645"/>
      <c r="AZ9" s="645"/>
      <c r="BA9" s="645"/>
      <c r="BB9" s="645"/>
      <c r="BC9" s="645"/>
      <c r="BD9" s="645"/>
      <c r="BE9" s="645"/>
      <c r="BF9" s="646"/>
      <c r="BG9" s="647">
        <v>4944902</v>
      </c>
      <c r="BH9" s="648"/>
      <c r="BI9" s="648"/>
      <c r="BJ9" s="648"/>
      <c r="BK9" s="648"/>
      <c r="BL9" s="648"/>
      <c r="BM9" s="648"/>
      <c r="BN9" s="649"/>
      <c r="BO9" s="650">
        <v>25.2</v>
      </c>
      <c r="BP9" s="650"/>
      <c r="BQ9" s="650"/>
      <c r="BR9" s="650"/>
      <c r="BS9" s="656" t="s">
        <v>129</v>
      </c>
      <c r="BT9" s="648"/>
      <c r="BU9" s="648"/>
      <c r="BV9" s="648"/>
      <c r="BW9" s="648"/>
      <c r="BX9" s="648"/>
      <c r="BY9" s="648"/>
      <c r="BZ9" s="648"/>
      <c r="CA9" s="648"/>
      <c r="CB9" s="657"/>
      <c r="CD9" s="662" t="s">
        <v>243</v>
      </c>
      <c r="CE9" s="663"/>
      <c r="CF9" s="663"/>
      <c r="CG9" s="663"/>
      <c r="CH9" s="663"/>
      <c r="CI9" s="663"/>
      <c r="CJ9" s="663"/>
      <c r="CK9" s="663"/>
      <c r="CL9" s="663"/>
      <c r="CM9" s="663"/>
      <c r="CN9" s="663"/>
      <c r="CO9" s="663"/>
      <c r="CP9" s="663"/>
      <c r="CQ9" s="664"/>
      <c r="CR9" s="647">
        <v>7743072</v>
      </c>
      <c r="CS9" s="648"/>
      <c r="CT9" s="648"/>
      <c r="CU9" s="648"/>
      <c r="CV9" s="648"/>
      <c r="CW9" s="648"/>
      <c r="CX9" s="648"/>
      <c r="CY9" s="649"/>
      <c r="CZ9" s="650">
        <v>11.4</v>
      </c>
      <c r="DA9" s="650"/>
      <c r="DB9" s="650"/>
      <c r="DC9" s="650"/>
      <c r="DD9" s="656">
        <v>236116</v>
      </c>
      <c r="DE9" s="648"/>
      <c r="DF9" s="648"/>
      <c r="DG9" s="648"/>
      <c r="DH9" s="648"/>
      <c r="DI9" s="648"/>
      <c r="DJ9" s="648"/>
      <c r="DK9" s="648"/>
      <c r="DL9" s="648"/>
      <c r="DM9" s="648"/>
      <c r="DN9" s="648"/>
      <c r="DO9" s="648"/>
      <c r="DP9" s="649"/>
      <c r="DQ9" s="656">
        <v>4088405</v>
      </c>
      <c r="DR9" s="648"/>
      <c r="DS9" s="648"/>
      <c r="DT9" s="648"/>
      <c r="DU9" s="648"/>
      <c r="DV9" s="648"/>
      <c r="DW9" s="648"/>
      <c r="DX9" s="648"/>
      <c r="DY9" s="648"/>
      <c r="DZ9" s="648"/>
      <c r="EA9" s="648"/>
      <c r="EB9" s="648"/>
      <c r="EC9" s="657"/>
    </row>
    <row r="10" spans="2:143" ht="11.25" customHeight="1" x14ac:dyDescent="0.15">
      <c r="B10" s="644" t="s">
        <v>244</v>
      </c>
      <c r="C10" s="645"/>
      <c r="D10" s="645"/>
      <c r="E10" s="645"/>
      <c r="F10" s="645"/>
      <c r="G10" s="645"/>
      <c r="H10" s="645"/>
      <c r="I10" s="645"/>
      <c r="J10" s="645"/>
      <c r="K10" s="645"/>
      <c r="L10" s="645"/>
      <c r="M10" s="645"/>
      <c r="N10" s="645"/>
      <c r="O10" s="645"/>
      <c r="P10" s="645"/>
      <c r="Q10" s="646"/>
      <c r="R10" s="647" t="s">
        <v>129</v>
      </c>
      <c r="S10" s="648"/>
      <c r="T10" s="648"/>
      <c r="U10" s="648"/>
      <c r="V10" s="648"/>
      <c r="W10" s="648"/>
      <c r="X10" s="648"/>
      <c r="Y10" s="649"/>
      <c r="Z10" s="650" t="s">
        <v>234</v>
      </c>
      <c r="AA10" s="650"/>
      <c r="AB10" s="650"/>
      <c r="AC10" s="650"/>
      <c r="AD10" s="651" t="s">
        <v>234</v>
      </c>
      <c r="AE10" s="651"/>
      <c r="AF10" s="651"/>
      <c r="AG10" s="651"/>
      <c r="AH10" s="651"/>
      <c r="AI10" s="651"/>
      <c r="AJ10" s="651"/>
      <c r="AK10" s="651"/>
      <c r="AL10" s="652" t="s">
        <v>129</v>
      </c>
      <c r="AM10" s="653"/>
      <c r="AN10" s="653"/>
      <c r="AO10" s="654"/>
      <c r="AP10" s="644" t="s">
        <v>245</v>
      </c>
      <c r="AQ10" s="645"/>
      <c r="AR10" s="645"/>
      <c r="AS10" s="645"/>
      <c r="AT10" s="645"/>
      <c r="AU10" s="645"/>
      <c r="AV10" s="645"/>
      <c r="AW10" s="645"/>
      <c r="AX10" s="645"/>
      <c r="AY10" s="645"/>
      <c r="AZ10" s="645"/>
      <c r="BA10" s="645"/>
      <c r="BB10" s="645"/>
      <c r="BC10" s="645"/>
      <c r="BD10" s="645"/>
      <c r="BE10" s="645"/>
      <c r="BF10" s="646"/>
      <c r="BG10" s="647">
        <v>370309</v>
      </c>
      <c r="BH10" s="648"/>
      <c r="BI10" s="648"/>
      <c r="BJ10" s="648"/>
      <c r="BK10" s="648"/>
      <c r="BL10" s="648"/>
      <c r="BM10" s="648"/>
      <c r="BN10" s="649"/>
      <c r="BO10" s="650">
        <v>1.9</v>
      </c>
      <c r="BP10" s="650"/>
      <c r="BQ10" s="650"/>
      <c r="BR10" s="650"/>
      <c r="BS10" s="656">
        <v>61805</v>
      </c>
      <c r="BT10" s="648"/>
      <c r="BU10" s="648"/>
      <c r="BV10" s="648"/>
      <c r="BW10" s="648"/>
      <c r="BX10" s="648"/>
      <c r="BY10" s="648"/>
      <c r="BZ10" s="648"/>
      <c r="CA10" s="648"/>
      <c r="CB10" s="657"/>
      <c r="CD10" s="662" t="s">
        <v>246</v>
      </c>
      <c r="CE10" s="663"/>
      <c r="CF10" s="663"/>
      <c r="CG10" s="663"/>
      <c r="CH10" s="663"/>
      <c r="CI10" s="663"/>
      <c r="CJ10" s="663"/>
      <c r="CK10" s="663"/>
      <c r="CL10" s="663"/>
      <c r="CM10" s="663"/>
      <c r="CN10" s="663"/>
      <c r="CO10" s="663"/>
      <c r="CP10" s="663"/>
      <c r="CQ10" s="664"/>
      <c r="CR10" s="647">
        <v>93201</v>
      </c>
      <c r="CS10" s="648"/>
      <c r="CT10" s="648"/>
      <c r="CU10" s="648"/>
      <c r="CV10" s="648"/>
      <c r="CW10" s="648"/>
      <c r="CX10" s="648"/>
      <c r="CY10" s="649"/>
      <c r="CZ10" s="650">
        <v>0.1</v>
      </c>
      <c r="DA10" s="650"/>
      <c r="DB10" s="650"/>
      <c r="DC10" s="650"/>
      <c r="DD10" s="656">
        <v>2802</v>
      </c>
      <c r="DE10" s="648"/>
      <c r="DF10" s="648"/>
      <c r="DG10" s="648"/>
      <c r="DH10" s="648"/>
      <c r="DI10" s="648"/>
      <c r="DJ10" s="648"/>
      <c r="DK10" s="648"/>
      <c r="DL10" s="648"/>
      <c r="DM10" s="648"/>
      <c r="DN10" s="648"/>
      <c r="DO10" s="648"/>
      <c r="DP10" s="649"/>
      <c r="DQ10" s="656">
        <v>42824</v>
      </c>
      <c r="DR10" s="648"/>
      <c r="DS10" s="648"/>
      <c r="DT10" s="648"/>
      <c r="DU10" s="648"/>
      <c r="DV10" s="648"/>
      <c r="DW10" s="648"/>
      <c r="DX10" s="648"/>
      <c r="DY10" s="648"/>
      <c r="DZ10" s="648"/>
      <c r="EA10" s="648"/>
      <c r="EB10" s="648"/>
      <c r="EC10" s="657"/>
    </row>
    <row r="11" spans="2:143" ht="11.25" customHeight="1" x14ac:dyDescent="0.15">
      <c r="B11" s="644" t="s">
        <v>247</v>
      </c>
      <c r="C11" s="645"/>
      <c r="D11" s="645"/>
      <c r="E11" s="645"/>
      <c r="F11" s="645"/>
      <c r="G11" s="645"/>
      <c r="H11" s="645"/>
      <c r="I11" s="645"/>
      <c r="J11" s="645"/>
      <c r="K11" s="645"/>
      <c r="L11" s="645"/>
      <c r="M11" s="645"/>
      <c r="N11" s="645"/>
      <c r="O11" s="645"/>
      <c r="P11" s="645"/>
      <c r="Q11" s="646"/>
      <c r="R11" s="647">
        <v>2178612</v>
      </c>
      <c r="S11" s="648"/>
      <c r="T11" s="648"/>
      <c r="U11" s="648"/>
      <c r="V11" s="648"/>
      <c r="W11" s="648"/>
      <c r="X11" s="648"/>
      <c r="Y11" s="649"/>
      <c r="Z11" s="652">
        <v>3.2</v>
      </c>
      <c r="AA11" s="653"/>
      <c r="AB11" s="653"/>
      <c r="AC11" s="665"/>
      <c r="AD11" s="656">
        <v>2178612</v>
      </c>
      <c r="AE11" s="648"/>
      <c r="AF11" s="648"/>
      <c r="AG11" s="648"/>
      <c r="AH11" s="648"/>
      <c r="AI11" s="648"/>
      <c r="AJ11" s="648"/>
      <c r="AK11" s="649"/>
      <c r="AL11" s="652">
        <v>10</v>
      </c>
      <c r="AM11" s="653"/>
      <c r="AN11" s="653"/>
      <c r="AO11" s="654"/>
      <c r="AP11" s="644" t="s">
        <v>248</v>
      </c>
      <c r="AQ11" s="645"/>
      <c r="AR11" s="645"/>
      <c r="AS11" s="645"/>
      <c r="AT11" s="645"/>
      <c r="AU11" s="645"/>
      <c r="AV11" s="645"/>
      <c r="AW11" s="645"/>
      <c r="AX11" s="645"/>
      <c r="AY11" s="645"/>
      <c r="AZ11" s="645"/>
      <c r="BA11" s="645"/>
      <c r="BB11" s="645"/>
      <c r="BC11" s="645"/>
      <c r="BD11" s="645"/>
      <c r="BE11" s="645"/>
      <c r="BF11" s="646"/>
      <c r="BG11" s="647">
        <v>1065770</v>
      </c>
      <c r="BH11" s="648"/>
      <c r="BI11" s="648"/>
      <c r="BJ11" s="648"/>
      <c r="BK11" s="648"/>
      <c r="BL11" s="648"/>
      <c r="BM11" s="648"/>
      <c r="BN11" s="649"/>
      <c r="BO11" s="650">
        <v>5.4</v>
      </c>
      <c r="BP11" s="650"/>
      <c r="BQ11" s="650"/>
      <c r="BR11" s="650"/>
      <c r="BS11" s="656">
        <v>198428</v>
      </c>
      <c r="BT11" s="648"/>
      <c r="BU11" s="648"/>
      <c r="BV11" s="648"/>
      <c r="BW11" s="648"/>
      <c r="BX11" s="648"/>
      <c r="BY11" s="648"/>
      <c r="BZ11" s="648"/>
      <c r="CA11" s="648"/>
      <c r="CB11" s="657"/>
      <c r="CD11" s="662" t="s">
        <v>249</v>
      </c>
      <c r="CE11" s="663"/>
      <c r="CF11" s="663"/>
      <c r="CG11" s="663"/>
      <c r="CH11" s="663"/>
      <c r="CI11" s="663"/>
      <c r="CJ11" s="663"/>
      <c r="CK11" s="663"/>
      <c r="CL11" s="663"/>
      <c r="CM11" s="663"/>
      <c r="CN11" s="663"/>
      <c r="CO11" s="663"/>
      <c r="CP11" s="663"/>
      <c r="CQ11" s="664"/>
      <c r="CR11" s="647">
        <v>262242</v>
      </c>
      <c r="CS11" s="648"/>
      <c r="CT11" s="648"/>
      <c r="CU11" s="648"/>
      <c r="CV11" s="648"/>
      <c r="CW11" s="648"/>
      <c r="CX11" s="648"/>
      <c r="CY11" s="649"/>
      <c r="CZ11" s="650">
        <v>0.4</v>
      </c>
      <c r="DA11" s="650"/>
      <c r="DB11" s="650"/>
      <c r="DC11" s="650"/>
      <c r="DD11" s="656">
        <v>37264</v>
      </c>
      <c r="DE11" s="648"/>
      <c r="DF11" s="648"/>
      <c r="DG11" s="648"/>
      <c r="DH11" s="648"/>
      <c r="DI11" s="648"/>
      <c r="DJ11" s="648"/>
      <c r="DK11" s="648"/>
      <c r="DL11" s="648"/>
      <c r="DM11" s="648"/>
      <c r="DN11" s="648"/>
      <c r="DO11" s="648"/>
      <c r="DP11" s="649"/>
      <c r="DQ11" s="656">
        <v>204430</v>
      </c>
      <c r="DR11" s="648"/>
      <c r="DS11" s="648"/>
      <c r="DT11" s="648"/>
      <c r="DU11" s="648"/>
      <c r="DV11" s="648"/>
      <c r="DW11" s="648"/>
      <c r="DX11" s="648"/>
      <c r="DY11" s="648"/>
      <c r="DZ11" s="648"/>
      <c r="EA11" s="648"/>
      <c r="EB11" s="648"/>
      <c r="EC11" s="657"/>
    </row>
    <row r="12" spans="2:143" ht="11.25" customHeight="1" x14ac:dyDescent="0.15">
      <c r="B12" s="644" t="s">
        <v>250</v>
      </c>
      <c r="C12" s="645"/>
      <c r="D12" s="645"/>
      <c r="E12" s="645"/>
      <c r="F12" s="645"/>
      <c r="G12" s="645"/>
      <c r="H12" s="645"/>
      <c r="I12" s="645"/>
      <c r="J12" s="645"/>
      <c r="K12" s="645"/>
      <c r="L12" s="645"/>
      <c r="M12" s="645"/>
      <c r="N12" s="645"/>
      <c r="O12" s="645"/>
      <c r="P12" s="645"/>
      <c r="Q12" s="646"/>
      <c r="R12" s="647">
        <v>45764</v>
      </c>
      <c r="S12" s="648"/>
      <c r="T12" s="648"/>
      <c r="U12" s="648"/>
      <c r="V12" s="648"/>
      <c r="W12" s="648"/>
      <c r="X12" s="648"/>
      <c r="Y12" s="649"/>
      <c r="Z12" s="650">
        <v>0.1</v>
      </c>
      <c r="AA12" s="650"/>
      <c r="AB12" s="650"/>
      <c r="AC12" s="650"/>
      <c r="AD12" s="651">
        <v>45764</v>
      </c>
      <c r="AE12" s="651"/>
      <c r="AF12" s="651"/>
      <c r="AG12" s="651"/>
      <c r="AH12" s="651"/>
      <c r="AI12" s="651"/>
      <c r="AJ12" s="651"/>
      <c r="AK12" s="651"/>
      <c r="AL12" s="652">
        <v>0.2</v>
      </c>
      <c r="AM12" s="653"/>
      <c r="AN12" s="653"/>
      <c r="AO12" s="654"/>
      <c r="AP12" s="644" t="s">
        <v>251</v>
      </c>
      <c r="AQ12" s="645"/>
      <c r="AR12" s="645"/>
      <c r="AS12" s="645"/>
      <c r="AT12" s="645"/>
      <c r="AU12" s="645"/>
      <c r="AV12" s="645"/>
      <c r="AW12" s="645"/>
      <c r="AX12" s="645"/>
      <c r="AY12" s="645"/>
      <c r="AZ12" s="645"/>
      <c r="BA12" s="645"/>
      <c r="BB12" s="645"/>
      <c r="BC12" s="645"/>
      <c r="BD12" s="645"/>
      <c r="BE12" s="645"/>
      <c r="BF12" s="646"/>
      <c r="BG12" s="647">
        <v>9805049</v>
      </c>
      <c r="BH12" s="648"/>
      <c r="BI12" s="648"/>
      <c r="BJ12" s="648"/>
      <c r="BK12" s="648"/>
      <c r="BL12" s="648"/>
      <c r="BM12" s="648"/>
      <c r="BN12" s="649"/>
      <c r="BO12" s="650">
        <v>49.9</v>
      </c>
      <c r="BP12" s="650"/>
      <c r="BQ12" s="650"/>
      <c r="BR12" s="650"/>
      <c r="BS12" s="656" t="s">
        <v>234</v>
      </c>
      <c r="BT12" s="648"/>
      <c r="BU12" s="648"/>
      <c r="BV12" s="648"/>
      <c r="BW12" s="648"/>
      <c r="BX12" s="648"/>
      <c r="BY12" s="648"/>
      <c r="BZ12" s="648"/>
      <c r="CA12" s="648"/>
      <c r="CB12" s="657"/>
      <c r="CD12" s="662" t="s">
        <v>252</v>
      </c>
      <c r="CE12" s="663"/>
      <c r="CF12" s="663"/>
      <c r="CG12" s="663"/>
      <c r="CH12" s="663"/>
      <c r="CI12" s="663"/>
      <c r="CJ12" s="663"/>
      <c r="CK12" s="663"/>
      <c r="CL12" s="663"/>
      <c r="CM12" s="663"/>
      <c r="CN12" s="663"/>
      <c r="CO12" s="663"/>
      <c r="CP12" s="663"/>
      <c r="CQ12" s="664"/>
      <c r="CR12" s="647">
        <v>948442</v>
      </c>
      <c r="CS12" s="648"/>
      <c r="CT12" s="648"/>
      <c r="CU12" s="648"/>
      <c r="CV12" s="648"/>
      <c r="CW12" s="648"/>
      <c r="CX12" s="648"/>
      <c r="CY12" s="649"/>
      <c r="CZ12" s="650">
        <v>1.4</v>
      </c>
      <c r="DA12" s="650"/>
      <c r="DB12" s="650"/>
      <c r="DC12" s="650"/>
      <c r="DD12" s="656">
        <v>78427</v>
      </c>
      <c r="DE12" s="648"/>
      <c r="DF12" s="648"/>
      <c r="DG12" s="648"/>
      <c r="DH12" s="648"/>
      <c r="DI12" s="648"/>
      <c r="DJ12" s="648"/>
      <c r="DK12" s="648"/>
      <c r="DL12" s="648"/>
      <c r="DM12" s="648"/>
      <c r="DN12" s="648"/>
      <c r="DO12" s="648"/>
      <c r="DP12" s="649"/>
      <c r="DQ12" s="656">
        <v>514153</v>
      </c>
      <c r="DR12" s="648"/>
      <c r="DS12" s="648"/>
      <c r="DT12" s="648"/>
      <c r="DU12" s="648"/>
      <c r="DV12" s="648"/>
      <c r="DW12" s="648"/>
      <c r="DX12" s="648"/>
      <c r="DY12" s="648"/>
      <c r="DZ12" s="648"/>
      <c r="EA12" s="648"/>
      <c r="EB12" s="648"/>
      <c r="EC12" s="657"/>
    </row>
    <row r="13" spans="2:143" ht="11.25" customHeight="1" x14ac:dyDescent="0.15">
      <c r="B13" s="644" t="s">
        <v>253</v>
      </c>
      <c r="C13" s="645"/>
      <c r="D13" s="645"/>
      <c r="E13" s="645"/>
      <c r="F13" s="645"/>
      <c r="G13" s="645"/>
      <c r="H13" s="645"/>
      <c r="I13" s="645"/>
      <c r="J13" s="645"/>
      <c r="K13" s="645"/>
      <c r="L13" s="645"/>
      <c r="M13" s="645"/>
      <c r="N13" s="645"/>
      <c r="O13" s="645"/>
      <c r="P13" s="645"/>
      <c r="Q13" s="646"/>
      <c r="R13" s="647" t="s">
        <v>129</v>
      </c>
      <c r="S13" s="648"/>
      <c r="T13" s="648"/>
      <c r="U13" s="648"/>
      <c r="V13" s="648"/>
      <c r="W13" s="648"/>
      <c r="X13" s="648"/>
      <c r="Y13" s="649"/>
      <c r="Z13" s="650" t="s">
        <v>234</v>
      </c>
      <c r="AA13" s="650"/>
      <c r="AB13" s="650"/>
      <c r="AC13" s="650"/>
      <c r="AD13" s="651" t="s">
        <v>254</v>
      </c>
      <c r="AE13" s="651"/>
      <c r="AF13" s="651"/>
      <c r="AG13" s="651"/>
      <c r="AH13" s="651"/>
      <c r="AI13" s="651"/>
      <c r="AJ13" s="651"/>
      <c r="AK13" s="651"/>
      <c r="AL13" s="652" t="s">
        <v>129</v>
      </c>
      <c r="AM13" s="653"/>
      <c r="AN13" s="653"/>
      <c r="AO13" s="654"/>
      <c r="AP13" s="644" t="s">
        <v>255</v>
      </c>
      <c r="AQ13" s="645"/>
      <c r="AR13" s="645"/>
      <c r="AS13" s="645"/>
      <c r="AT13" s="645"/>
      <c r="AU13" s="645"/>
      <c r="AV13" s="645"/>
      <c r="AW13" s="645"/>
      <c r="AX13" s="645"/>
      <c r="AY13" s="645"/>
      <c r="AZ13" s="645"/>
      <c r="BA13" s="645"/>
      <c r="BB13" s="645"/>
      <c r="BC13" s="645"/>
      <c r="BD13" s="645"/>
      <c r="BE13" s="645"/>
      <c r="BF13" s="646"/>
      <c r="BG13" s="647">
        <v>9357989</v>
      </c>
      <c r="BH13" s="648"/>
      <c r="BI13" s="648"/>
      <c r="BJ13" s="648"/>
      <c r="BK13" s="648"/>
      <c r="BL13" s="648"/>
      <c r="BM13" s="648"/>
      <c r="BN13" s="649"/>
      <c r="BO13" s="650">
        <v>47.6</v>
      </c>
      <c r="BP13" s="650"/>
      <c r="BQ13" s="650"/>
      <c r="BR13" s="650"/>
      <c r="BS13" s="656" t="s">
        <v>234</v>
      </c>
      <c r="BT13" s="648"/>
      <c r="BU13" s="648"/>
      <c r="BV13" s="648"/>
      <c r="BW13" s="648"/>
      <c r="BX13" s="648"/>
      <c r="BY13" s="648"/>
      <c r="BZ13" s="648"/>
      <c r="CA13" s="648"/>
      <c r="CB13" s="657"/>
      <c r="CD13" s="662" t="s">
        <v>256</v>
      </c>
      <c r="CE13" s="663"/>
      <c r="CF13" s="663"/>
      <c r="CG13" s="663"/>
      <c r="CH13" s="663"/>
      <c r="CI13" s="663"/>
      <c r="CJ13" s="663"/>
      <c r="CK13" s="663"/>
      <c r="CL13" s="663"/>
      <c r="CM13" s="663"/>
      <c r="CN13" s="663"/>
      <c r="CO13" s="663"/>
      <c r="CP13" s="663"/>
      <c r="CQ13" s="664"/>
      <c r="CR13" s="647">
        <v>5364087</v>
      </c>
      <c r="CS13" s="648"/>
      <c r="CT13" s="648"/>
      <c r="CU13" s="648"/>
      <c r="CV13" s="648"/>
      <c r="CW13" s="648"/>
      <c r="CX13" s="648"/>
      <c r="CY13" s="649"/>
      <c r="CZ13" s="650">
        <v>7.9</v>
      </c>
      <c r="DA13" s="650"/>
      <c r="DB13" s="650"/>
      <c r="DC13" s="650"/>
      <c r="DD13" s="656">
        <v>2427038</v>
      </c>
      <c r="DE13" s="648"/>
      <c r="DF13" s="648"/>
      <c r="DG13" s="648"/>
      <c r="DH13" s="648"/>
      <c r="DI13" s="648"/>
      <c r="DJ13" s="648"/>
      <c r="DK13" s="648"/>
      <c r="DL13" s="648"/>
      <c r="DM13" s="648"/>
      <c r="DN13" s="648"/>
      <c r="DO13" s="648"/>
      <c r="DP13" s="649"/>
      <c r="DQ13" s="656">
        <v>2992674</v>
      </c>
      <c r="DR13" s="648"/>
      <c r="DS13" s="648"/>
      <c r="DT13" s="648"/>
      <c r="DU13" s="648"/>
      <c r="DV13" s="648"/>
      <c r="DW13" s="648"/>
      <c r="DX13" s="648"/>
      <c r="DY13" s="648"/>
      <c r="DZ13" s="648"/>
      <c r="EA13" s="648"/>
      <c r="EB13" s="648"/>
      <c r="EC13" s="657"/>
    </row>
    <row r="14" spans="2:143" ht="11.25" customHeight="1" x14ac:dyDescent="0.15">
      <c r="B14" s="644" t="s">
        <v>257</v>
      </c>
      <c r="C14" s="645"/>
      <c r="D14" s="645"/>
      <c r="E14" s="645"/>
      <c r="F14" s="645"/>
      <c r="G14" s="645"/>
      <c r="H14" s="645"/>
      <c r="I14" s="645"/>
      <c r="J14" s="645"/>
      <c r="K14" s="645"/>
      <c r="L14" s="645"/>
      <c r="M14" s="645"/>
      <c r="N14" s="645"/>
      <c r="O14" s="645"/>
      <c r="P14" s="645"/>
      <c r="Q14" s="646"/>
      <c r="R14" s="647">
        <v>4</v>
      </c>
      <c r="S14" s="648"/>
      <c r="T14" s="648"/>
      <c r="U14" s="648"/>
      <c r="V14" s="648"/>
      <c r="W14" s="648"/>
      <c r="X14" s="648"/>
      <c r="Y14" s="649"/>
      <c r="Z14" s="650">
        <v>0</v>
      </c>
      <c r="AA14" s="650"/>
      <c r="AB14" s="650"/>
      <c r="AC14" s="650"/>
      <c r="AD14" s="651">
        <v>4</v>
      </c>
      <c r="AE14" s="651"/>
      <c r="AF14" s="651"/>
      <c r="AG14" s="651"/>
      <c r="AH14" s="651"/>
      <c r="AI14" s="651"/>
      <c r="AJ14" s="651"/>
      <c r="AK14" s="651"/>
      <c r="AL14" s="652">
        <v>0</v>
      </c>
      <c r="AM14" s="653"/>
      <c r="AN14" s="653"/>
      <c r="AO14" s="654"/>
      <c r="AP14" s="644" t="s">
        <v>258</v>
      </c>
      <c r="AQ14" s="645"/>
      <c r="AR14" s="645"/>
      <c r="AS14" s="645"/>
      <c r="AT14" s="645"/>
      <c r="AU14" s="645"/>
      <c r="AV14" s="645"/>
      <c r="AW14" s="645"/>
      <c r="AX14" s="645"/>
      <c r="AY14" s="645"/>
      <c r="AZ14" s="645"/>
      <c r="BA14" s="645"/>
      <c r="BB14" s="645"/>
      <c r="BC14" s="645"/>
      <c r="BD14" s="645"/>
      <c r="BE14" s="645"/>
      <c r="BF14" s="646"/>
      <c r="BG14" s="647">
        <v>263514</v>
      </c>
      <c r="BH14" s="648"/>
      <c r="BI14" s="648"/>
      <c r="BJ14" s="648"/>
      <c r="BK14" s="648"/>
      <c r="BL14" s="648"/>
      <c r="BM14" s="648"/>
      <c r="BN14" s="649"/>
      <c r="BO14" s="650">
        <v>1.3</v>
      </c>
      <c r="BP14" s="650"/>
      <c r="BQ14" s="650"/>
      <c r="BR14" s="650"/>
      <c r="BS14" s="656" t="s">
        <v>234</v>
      </c>
      <c r="BT14" s="648"/>
      <c r="BU14" s="648"/>
      <c r="BV14" s="648"/>
      <c r="BW14" s="648"/>
      <c r="BX14" s="648"/>
      <c r="BY14" s="648"/>
      <c r="BZ14" s="648"/>
      <c r="CA14" s="648"/>
      <c r="CB14" s="657"/>
      <c r="CD14" s="662" t="s">
        <v>259</v>
      </c>
      <c r="CE14" s="663"/>
      <c r="CF14" s="663"/>
      <c r="CG14" s="663"/>
      <c r="CH14" s="663"/>
      <c r="CI14" s="663"/>
      <c r="CJ14" s="663"/>
      <c r="CK14" s="663"/>
      <c r="CL14" s="663"/>
      <c r="CM14" s="663"/>
      <c r="CN14" s="663"/>
      <c r="CO14" s="663"/>
      <c r="CP14" s="663"/>
      <c r="CQ14" s="664"/>
      <c r="CR14" s="647">
        <v>1416200</v>
      </c>
      <c r="CS14" s="648"/>
      <c r="CT14" s="648"/>
      <c r="CU14" s="648"/>
      <c r="CV14" s="648"/>
      <c r="CW14" s="648"/>
      <c r="CX14" s="648"/>
      <c r="CY14" s="649"/>
      <c r="CZ14" s="650">
        <v>2.1</v>
      </c>
      <c r="DA14" s="650"/>
      <c r="DB14" s="650"/>
      <c r="DC14" s="650"/>
      <c r="DD14" s="656">
        <v>109264</v>
      </c>
      <c r="DE14" s="648"/>
      <c r="DF14" s="648"/>
      <c r="DG14" s="648"/>
      <c r="DH14" s="648"/>
      <c r="DI14" s="648"/>
      <c r="DJ14" s="648"/>
      <c r="DK14" s="648"/>
      <c r="DL14" s="648"/>
      <c r="DM14" s="648"/>
      <c r="DN14" s="648"/>
      <c r="DO14" s="648"/>
      <c r="DP14" s="649"/>
      <c r="DQ14" s="656">
        <v>1295586</v>
      </c>
      <c r="DR14" s="648"/>
      <c r="DS14" s="648"/>
      <c r="DT14" s="648"/>
      <c r="DU14" s="648"/>
      <c r="DV14" s="648"/>
      <c r="DW14" s="648"/>
      <c r="DX14" s="648"/>
      <c r="DY14" s="648"/>
      <c r="DZ14" s="648"/>
      <c r="EA14" s="648"/>
      <c r="EB14" s="648"/>
      <c r="EC14" s="657"/>
    </row>
    <row r="15" spans="2:143" ht="11.25" customHeight="1" x14ac:dyDescent="0.15">
      <c r="B15" s="644" t="s">
        <v>260</v>
      </c>
      <c r="C15" s="645"/>
      <c r="D15" s="645"/>
      <c r="E15" s="645"/>
      <c r="F15" s="645"/>
      <c r="G15" s="645"/>
      <c r="H15" s="645"/>
      <c r="I15" s="645"/>
      <c r="J15" s="645"/>
      <c r="K15" s="645"/>
      <c r="L15" s="645"/>
      <c r="M15" s="645"/>
      <c r="N15" s="645"/>
      <c r="O15" s="645"/>
      <c r="P15" s="645"/>
      <c r="Q15" s="646"/>
      <c r="R15" s="647" t="s">
        <v>234</v>
      </c>
      <c r="S15" s="648"/>
      <c r="T15" s="648"/>
      <c r="U15" s="648"/>
      <c r="V15" s="648"/>
      <c r="W15" s="648"/>
      <c r="X15" s="648"/>
      <c r="Y15" s="649"/>
      <c r="Z15" s="650" t="s">
        <v>129</v>
      </c>
      <c r="AA15" s="650"/>
      <c r="AB15" s="650"/>
      <c r="AC15" s="650"/>
      <c r="AD15" s="651" t="s">
        <v>129</v>
      </c>
      <c r="AE15" s="651"/>
      <c r="AF15" s="651"/>
      <c r="AG15" s="651"/>
      <c r="AH15" s="651"/>
      <c r="AI15" s="651"/>
      <c r="AJ15" s="651"/>
      <c r="AK15" s="651"/>
      <c r="AL15" s="652" t="s">
        <v>129</v>
      </c>
      <c r="AM15" s="653"/>
      <c r="AN15" s="653"/>
      <c r="AO15" s="654"/>
      <c r="AP15" s="644" t="s">
        <v>261</v>
      </c>
      <c r="AQ15" s="645"/>
      <c r="AR15" s="645"/>
      <c r="AS15" s="645"/>
      <c r="AT15" s="645"/>
      <c r="AU15" s="645"/>
      <c r="AV15" s="645"/>
      <c r="AW15" s="645"/>
      <c r="AX15" s="645"/>
      <c r="AY15" s="645"/>
      <c r="AZ15" s="645"/>
      <c r="BA15" s="645"/>
      <c r="BB15" s="645"/>
      <c r="BC15" s="645"/>
      <c r="BD15" s="645"/>
      <c r="BE15" s="645"/>
      <c r="BF15" s="646"/>
      <c r="BG15" s="647">
        <v>1326880</v>
      </c>
      <c r="BH15" s="648"/>
      <c r="BI15" s="648"/>
      <c r="BJ15" s="648"/>
      <c r="BK15" s="648"/>
      <c r="BL15" s="648"/>
      <c r="BM15" s="648"/>
      <c r="BN15" s="649"/>
      <c r="BO15" s="650">
        <v>6.8</v>
      </c>
      <c r="BP15" s="650"/>
      <c r="BQ15" s="650"/>
      <c r="BR15" s="650"/>
      <c r="BS15" s="656" t="s">
        <v>129</v>
      </c>
      <c r="BT15" s="648"/>
      <c r="BU15" s="648"/>
      <c r="BV15" s="648"/>
      <c r="BW15" s="648"/>
      <c r="BX15" s="648"/>
      <c r="BY15" s="648"/>
      <c r="BZ15" s="648"/>
      <c r="CA15" s="648"/>
      <c r="CB15" s="657"/>
      <c r="CD15" s="662" t="s">
        <v>262</v>
      </c>
      <c r="CE15" s="663"/>
      <c r="CF15" s="663"/>
      <c r="CG15" s="663"/>
      <c r="CH15" s="663"/>
      <c r="CI15" s="663"/>
      <c r="CJ15" s="663"/>
      <c r="CK15" s="663"/>
      <c r="CL15" s="663"/>
      <c r="CM15" s="663"/>
      <c r="CN15" s="663"/>
      <c r="CO15" s="663"/>
      <c r="CP15" s="663"/>
      <c r="CQ15" s="664"/>
      <c r="CR15" s="647">
        <v>6132400</v>
      </c>
      <c r="CS15" s="648"/>
      <c r="CT15" s="648"/>
      <c r="CU15" s="648"/>
      <c r="CV15" s="648"/>
      <c r="CW15" s="648"/>
      <c r="CX15" s="648"/>
      <c r="CY15" s="649"/>
      <c r="CZ15" s="650">
        <v>9</v>
      </c>
      <c r="DA15" s="650"/>
      <c r="DB15" s="650"/>
      <c r="DC15" s="650"/>
      <c r="DD15" s="656">
        <v>2207454</v>
      </c>
      <c r="DE15" s="648"/>
      <c r="DF15" s="648"/>
      <c r="DG15" s="648"/>
      <c r="DH15" s="648"/>
      <c r="DI15" s="648"/>
      <c r="DJ15" s="648"/>
      <c r="DK15" s="648"/>
      <c r="DL15" s="648"/>
      <c r="DM15" s="648"/>
      <c r="DN15" s="648"/>
      <c r="DO15" s="648"/>
      <c r="DP15" s="649"/>
      <c r="DQ15" s="656">
        <v>2809111</v>
      </c>
      <c r="DR15" s="648"/>
      <c r="DS15" s="648"/>
      <c r="DT15" s="648"/>
      <c r="DU15" s="648"/>
      <c r="DV15" s="648"/>
      <c r="DW15" s="648"/>
      <c r="DX15" s="648"/>
      <c r="DY15" s="648"/>
      <c r="DZ15" s="648"/>
      <c r="EA15" s="648"/>
      <c r="EB15" s="648"/>
      <c r="EC15" s="657"/>
    </row>
    <row r="16" spans="2:143" ht="11.25" customHeight="1" x14ac:dyDescent="0.15">
      <c r="B16" s="644" t="s">
        <v>263</v>
      </c>
      <c r="C16" s="645"/>
      <c r="D16" s="645"/>
      <c r="E16" s="645"/>
      <c r="F16" s="645"/>
      <c r="G16" s="645"/>
      <c r="H16" s="645"/>
      <c r="I16" s="645"/>
      <c r="J16" s="645"/>
      <c r="K16" s="645"/>
      <c r="L16" s="645"/>
      <c r="M16" s="645"/>
      <c r="N16" s="645"/>
      <c r="O16" s="645"/>
      <c r="P16" s="645"/>
      <c r="Q16" s="646"/>
      <c r="R16" s="647">
        <v>29746</v>
      </c>
      <c r="S16" s="648"/>
      <c r="T16" s="648"/>
      <c r="U16" s="648"/>
      <c r="V16" s="648"/>
      <c r="W16" s="648"/>
      <c r="X16" s="648"/>
      <c r="Y16" s="649"/>
      <c r="Z16" s="650">
        <v>0</v>
      </c>
      <c r="AA16" s="650"/>
      <c r="AB16" s="650"/>
      <c r="AC16" s="650"/>
      <c r="AD16" s="651">
        <v>29746</v>
      </c>
      <c r="AE16" s="651"/>
      <c r="AF16" s="651"/>
      <c r="AG16" s="651"/>
      <c r="AH16" s="651"/>
      <c r="AI16" s="651"/>
      <c r="AJ16" s="651"/>
      <c r="AK16" s="651"/>
      <c r="AL16" s="652">
        <v>0.1</v>
      </c>
      <c r="AM16" s="653"/>
      <c r="AN16" s="653"/>
      <c r="AO16" s="654"/>
      <c r="AP16" s="644" t="s">
        <v>264</v>
      </c>
      <c r="AQ16" s="645"/>
      <c r="AR16" s="645"/>
      <c r="AS16" s="645"/>
      <c r="AT16" s="645"/>
      <c r="AU16" s="645"/>
      <c r="AV16" s="645"/>
      <c r="AW16" s="645"/>
      <c r="AX16" s="645"/>
      <c r="AY16" s="645"/>
      <c r="AZ16" s="645"/>
      <c r="BA16" s="645"/>
      <c r="BB16" s="645"/>
      <c r="BC16" s="645"/>
      <c r="BD16" s="645"/>
      <c r="BE16" s="645"/>
      <c r="BF16" s="646"/>
      <c r="BG16" s="647" t="s">
        <v>129</v>
      </c>
      <c r="BH16" s="648"/>
      <c r="BI16" s="648"/>
      <c r="BJ16" s="648"/>
      <c r="BK16" s="648"/>
      <c r="BL16" s="648"/>
      <c r="BM16" s="648"/>
      <c r="BN16" s="649"/>
      <c r="BO16" s="650" t="s">
        <v>129</v>
      </c>
      <c r="BP16" s="650"/>
      <c r="BQ16" s="650"/>
      <c r="BR16" s="650"/>
      <c r="BS16" s="656" t="s">
        <v>129</v>
      </c>
      <c r="BT16" s="648"/>
      <c r="BU16" s="648"/>
      <c r="BV16" s="648"/>
      <c r="BW16" s="648"/>
      <c r="BX16" s="648"/>
      <c r="BY16" s="648"/>
      <c r="BZ16" s="648"/>
      <c r="CA16" s="648"/>
      <c r="CB16" s="657"/>
      <c r="CD16" s="662" t="s">
        <v>265</v>
      </c>
      <c r="CE16" s="663"/>
      <c r="CF16" s="663"/>
      <c r="CG16" s="663"/>
      <c r="CH16" s="663"/>
      <c r="CI16" s="663"/>
      <c r="CJ16" s="663"/>
      <c r="CK16" s="663"/>
      <c r="CL16" s="663"/>
      <c r="CM16" s="663"/>
      <c r="CN16" s="663"/>
      <c r="CO16" s="663"/>
      <c r="CP16" s="663"/>
      <c r="CQ16" s="664"/>
      <c r="CR16" s="647">
        <v>571</v>
      </c>
      <c r="CS16" s="648"/>
      <c r="CT16" s="648"/>
      <c r="CU16" s="648"/>
      <c r="CV16" s="648"/>
      <c r="CW16" s="648"/>
      <c r="CX16" s="648"/>
      <c r="CY16" s="649"/>
      <c r="CZ16" s="650">
        <v>0</v>
      </c>
      <c r="DA16" s="650"/>
      <c r="DB16" s="650"/>
      <c r="DC16" s="650"/>
      <c r="DD16" s="656" t="s">
        <v>129</v>
      </c>
      <c r="DE16" s="648"/>
      <c r="DF16" s="648"/>
      <c r="DG16" s="648"/>
      <c r="DH16" s="648"/>
      <c r="DI16" s="648"/>
      <c r="DJ16" s="648"/>
      <c r="DK16" s="648"/>
      <c r="DL16" s="648"/>
      <c r="DM16" s="648"/>
      <c r="DN16" s="648"/>
      <c r="DO16" s="648"/>
      <c r="DP16" s="649"/>
      <c r="DQ16" s="656">
        <v>71</v>
      </c>
      <c r="DR16" s="648"/>
      <c r="DS16" s="648"/>
      <c r="DT16" s="648"/>
      <c r="DU16" s="648"/>
      <c r="DV16" s="648"/>
      <c r="DW16" s="648"/>
      <c r="DX16" s="648"/>
      <c r="DY16" s="648"/>
      <c r="DZ16" s="648"/>
      <c r="EA16" s="648"/>
      <c r="EB16" s="648"/>
      <c r="EC16" s="657"/>
    </row>
    <row r="17" spans="2:133" ht="11.25" customHeight="1" x14ac:dyDescent="0.15">
      <c r="B17" s="644" t="s">
        <v>266</v>
      </c>
      <c r="C17" s="645"/>
      <c r="D17" s="645"/>
      <c r="E17" s="645"/>
      <c r="F17" s="645"/>
      <c r="G17" s="645"/>
      <c r="H17" s="645"/>
      <c r="I17" s="645"/>
      <c r="J17" s="645"/>
      <c r="K17" s="645"/>
      <c r="L17" s="645"/>
      <c r="M17" s="645"/>
      <c r="N17" s="645"/>
      <c r="O17" s="645"/>
      <c r="P17" s="645"/>
      <c r="Q17" s="646"/>
      <c r="R17" s="647">
        <v>170110</v>
      </c>
      <c r="S17" s="648"/>
      <c r="T17" s="648"/>
      <c r="U17" s="648"/>
      <c r="V17" s="648"/>
      <c r="W17" s="648"/>
      <c r="X17" s="648"/>
      <c r="Y17" s="649"/>
      <c r="Z17" s="650">
        <v>0.2</v>
      </c>
      <c r="AA17" s="650"/>
      <c r="AB17" s="650"/>
      <c r="AC17" s="650"/>
      <c r="AD17" s="651">
        <v>170110</v>
      </c>
      <c r="AE17" s="651"/>
      <c r="AF17" s="651"/>
      <c r="AG17" s="651"/>
      <c r="AH17" s="651"/>
      <c r="AI17" s="651"/>
      <c r="AJ17" s="651"/>
      <c r="AK17" s="651"/>
      <c r="AL17" s="652">
        <v>0.8</v>
      </c>
      <c r="AM17" s="653"/>
      <c r="AN17" s="653"/>
      <c r="AO17" s="654"/>
      <c r="AP17" s="644" t="s">
        <v>267</v>
      </c>
      <c r="AQ17" s="645"/>
      <c r="AR17" s="645"/>
      <c r="AS17" s="645"/>
      <c r="AT17" s="645"/>
      <c r="AU17" s="645"/>
      <c r="AV17" s="645"/>
      <c r="AW17" s="645"/>
      <c r="AX17" s="645"/>
      <c r="AY17" s="645"/>
      <c r="AZ17" s="645"/>
      <c r="BA17" s="645"/>
      <c r="BB17" s="645"/>
      <c r="BC17" s="645"/>
      <c r="BD17" s="645"/>
      <c r="BE17" s="645"/>
      <c r="BF17" s="646"/>
      <c r="BG17" s="647" t="s">
        <v>129</v>
      </c>
      <c r="BH17" s="648"/>
      <c r="BI17" s="648"/>
      <c r="BJ17" s="648"/>
      <c r="BK17" s="648"/>
      <c r="BL17" s="648"/>
      <c r="BM17" s="648"/>
      <c r="BN17" s="649"/>
      <c r="BO17" s="650" t="s">
        <v>129</v>
      </c>
      <c r="BP17" s="650"/>
      <c r="BQ17" s="650"/>
      <c r="BR17" s="650"/>
      <c r="BS17" s="656" t="s">
        <v>129</v>
      </c>
      <c r="BT17" s="648"/>
      <c r="BU17" s="648"/>
      <c r="BV17" s="648"/>
      <c r="BW17" s="648"/>
      <c r="BX17" s="648"/>
      <c r="BY17" s="648"/>
      <c r="BZ17" s="648"/>
      <c r="CA17" s="648"/>
      <c r="CB17" s="657"/>
      <c r="CD17" s="662" t="s">
        <v>268</v>
      </c>
      <c r="CE17" s="663"/>
      <c r="CF17" s="663"/>
      <c r="CG17" s="663"/>
      <c r="CH17" s="663"/>
      <c r="CI17" s="663"/>
      <c r="CJ17" s="663"/>
      <c r="CK17" s="663"/>
      <c r="CL17" s="663"/>
      <c r="CM17" s="663"/>
      <c r="CN17" s="663"/>
      <c r="CO17" s="663"/>
      <c r="CP17" s="663"/>
      <c r="CQ17" s="664"/>
      <c r="CR17" s="647">
        <v>6146655</v>
      </c>
      <c r="CS17" s="648"/>
      <c r="CT17" s="648"/>
      <c r="CU17" s="648"/>
      <c r="CV17" s="648"/>
      <c r="CW17" s="648"/>
      <c r="CX17" s="648"/>
      <c r="CY17" s="649"/>
      <c r="CZ17" s="650">
        <v>9</v>
      </c>
      <c r="DA17" s="650"/>
      <c r="DB17" s="650"/>
      <c r="DC17" s="650"/>
      <c r="DD17" s="656" t="s">
        <v>234</v>
      </c>
      <c r="DE17" s="648"/>
      <c r="DF17" s="648"/>
      <c r="DG17" s="648"/>
      <c r="DH17" s="648"/>
      <c r="DI17" s="648"/>
      <c r="DJ17" s="648"/>
      <c r="DK17" s="648"/>
      <c r="DL17" s="648"/>
      <c r="DM17" s="648"/>
      <c r="DN17" s="648"/>
      <c r="DO17" s="648"/>
      <c r="DP17" s="649"/>
      <c r="DQ17" s="656">
        <v>5720349</v>
      </c>
      <c r="DR17" s="648"/>
      <c r="DS17" s="648"/>
      <c r="DT17" s="648"/>
      <c r="DU17" s="648"/>
      <c r="DV17" s="648"/>
      <c r="DW17" s="648"/>
      <c r="DX17" s="648"/>
      <c r="DY17" s="648"/>
      <c r="DZ17" s="648"/>
      <c r="EA17" s="648"/>
      <c r="EB17" s="648"/>
      <c r="EC17" s="657"/>
    </row>
    <row r="18" spans="2:133" ht="11.25" customHeight="1" x14ac:dyDescent="0.15">
      <c r="B18" s="644" t="s">
        <v>269</v>
      </c>
      <c r="C18" s="645"/>
      <c r="D18" s="645"/>
      <c r="E18" s="645"/>
      <c r="F18" s="645"/>
      <c r="G18" s="645"/>
      <c r="H18" s="645"/>
      <c r="I18" s="645"/>
      <c r="J18" s="645"/>
      <c r="K18" s="645"/>
      <c r="L18" s="645"/>
      <c r="M18" s="645"/>
      <c r="N18" s="645"/>
      <c r="O18" s="645"/>
      <c r="P18" s="645"/>
      <c r="Q18" s="646"/>
      <c r="R18" s="647">
        <v>109271</v>
      </c>
      <c r="S18" s="648"/>
      <c r="T18" s="648"/>
      <c r="U18" s="648"/>
      <c r="V18" s="648"/>
      <c r="W18" s="648"/>
      <c r="X18" s="648"/>
      <c r="Y18" s="649"/>
      <c r="Z18" s="650">
        <v>0.2</v>
      </c>
      <c r="AA18" s="650"/>
      <c r="AB18" s="650"/>
      <c r="AC18" s="650"/>
      <c r="AD18" s="651">
        <v>109271</v>
      </c>
      <c r="AE18" s="651"/>
      <c r="AF18" s="651"/>
      <c r="AG18" s="651"/>
      <c r="AH18" s="651"/>
      <c r="AI18" s="651"/>
      <c r="AJ18" s="651"/>
      <c r="AK18" s="651"/>
      <c r="AL18" s="652">
        <v>0.5</v>
      </c>
      <c r="AM18" s="653"/>
      <c r="AN18" s="653"/>
      <c r="AO18" s="654"/>
      <c r="AP18" s="644" t="s">
        <v>270</v>
      </c>
      <c r="AQ18" s="645"/>
      <c r="AR18" s="645"/>
      <c r="AS18" s="645"/>
      <c r="AT18" s="645"/>
      <c r="AU18" s="645"/>
      <c r="AV18" s="645"/>
      <c r="AW18" s="645"/>
      <c r="AX18" s="645"/>
      <c r="AY18" s="645"/>
      <c r="AZ18" s="645"/>
      <c r="BA18" s="645"/>
      <c r="BB18" s="645"/>
      <c r="BC18" s="645"/>
      <c r="BD18" s="645"/>
      <c r="BE18" s="645"/>
      <c r="BF18" s="646"/>
      <c r="BG18" s="647">
        <v>217585</v>
      </c>
      <c r="BH18" s="648"/>
      <c r="BI18" s="648"/>
      <c r="BJ18" s="648"/>
      <c r="BK18" s="648"/>
      <c r="BL18" s="648"/>
      <c r="BM18" s="648"/>
      <c r="BN18" s="649"/>
      <c r="BO18" s="650">
        <v>1.1000000000000001</v>
      </c>
      <c r="BP18" s="650"/>
      <c r="BQ18" s="650"/>
      <c r="BR18" s="650"/>
      <c r="BS18" s="656" t="s">
        <v>234</v>
      </c>
      <c r="BT18" s="648"/>
      <c r="BU18" s="648"/>
      <c r="BV18" s="648"/>
      <c r="BW18" s="648"/>
      <c r="BX18" s="648"/>
      <c r="BY18" s="648"/>
      <c r="BZ18" s="648"/>
      <c r="CA18" s="648"/>
      <c r="CB18" s="657"/>
      <c r="CD18" s="662" t="s">
        <v>271</v>
      </c>
      <c r="CE18" s="663"/>
      <c r="CF18" s="663"/>
      <c r="CG18" s="663"/>
      <c r="CH18" s="663"/>
      <c r="CI18" s="663"/>
      <c r="CJ18" s="663"/>
      <c r="CK18" s="663"/>
      <c r="CL18" s="663"/>
      <c r="CM18" s="663"/>
      <c r="CN18" s="663"/>
      <c r="CO18" s="663"/>
      <c r="CP18" s="663"/>
      <c r="CQ18" s="664"/>
      <c r="CR18" s="647">
        <v>238044</v>
      </c>
      <c r="CS18" s="648"/>
      <c r="CT18" s="648"/>
      <c r="CU18" s="648"/>
      <c r="CV18" s="648"/>
      <c r="CW18" s="648"/>
      <c r="CX18" s="648"/>
      <c r="CY18" s="649"/>
      <c r="CZ18" s="650">
        <v>0.3</v>
      </c>
      <c r="DA18" s="650"/>
      <c r="DB18" s="650"/>
      <c r="DC18" s="650"/>
      <c r="DD18" s="656" t="s">
        <v>234</v>
      </c>
      <c r="DE18" s="648"/>
      <c r="DF18" s="648"/>
      <c r="DG18" s="648"/>
      <c r="DH18" s="648"/>
      <c r="DI18" s="648"/>
      <c r="DJ18" s="648"/>
      <c r="DK18" s="648"/>
      <c r="DL18" s="648"/>
      <c r="DM18" s="648"/>
      <c r="DN18" s="648"/>
      <c r="DO18" s="648"/>
      <c r="DP18" s="649"/>
      <c r="DQ18" s="656">
        <v>238044</v>
      </c>
      <c r="DR18" s="648"/>
      <c r="DS18" s="648"/>
      <c r="DT18" s="648"/>
      <c r="DU18" s="648"/>
      <c r="DV18" s="648"/>
      <c r="DW18" s="648"/>
      <c r="DX18" s="648"/>
      <c r="DY18" s="648"/>
      <c r="DZ18" s="648"/>
      <c r="EA18" s="648"/>
      <c r="EB18" s="648"/>
      <c r="EC18" s="657"/>
    </row>
    <row r="19" spans="2:133" ht="11.25" customHeight="1" x14ac:dyDescent="0.15">
      <c r="B19" s="644" t="s">
        <v>272</v>
      </c>
      <c r="C19" s="645"/>
      <c r="D19" s="645"/>
      <c r="E19" s="645"/>
      <c r="F19" s="645"/>
      <c r="G19" s="645"/>
      <c r="H19" s="645"/>
      <c r="I19" s="645"/>
      <c r="J19" s="645"/>
      <c r="K19" s="645"/>
      <c r="L19" s="645"/>
      <c r="M19" s="645"/>
      <c r="N19" s="645"/>
      <c r="O19" s="645"/>
      <c r="P19" s="645"/>
      <c r="Q19" s="646"/>
      <c r="R19" s="647">
        <v>85507</v>
      </c>
      <c r="S19" s="648"/>
      <c r="T19" s="648"/>
      <c r="U19" s="648"/>
      <c r="V19" s="648"/>
      <c r="W19" s="648"/>
      <c r="X19" s="648"/>
      <c r="Y19" s="649"/>
      <c r="Z19" s="650">
        <v>0.1</v>
      </c>
      <c r="AA19" s="650"/>
      <c r="AB19" s="650"/>
      <c r="AC19" s="650"/>
      <c r="AD19" s="651">
        <v>85507</v>
      </c>
      <c r="AE19" s="651"/>
      <c r="AF19" s="651"/>
      <c r="AG19" s="651"/>
      <c r="AH19" s="651"/>
      <c r="AI19" s="651"/>
      <c r="AJ19" s="651"/>
      <c r="AK19" s="651"/>
      <c r="AL19" s="652">
        <v>0.4</v>
      </c>
      <c r="AM19" s="653"/>
      <c r="AN19" s="653"/>
      <c r="AO19" s="654"/>
      <c r="AP19" s="644" t="s">
        <v>273</v>
      </c>
      <c r="AQ19" s="645"/>
      <c r="AR19" s="645"/>
      <c r="AS19" s="645"/>
      <c r="AT19" s="645"/>
      <c r="AU19" s="645"/>
      <c r="AV19" s="645"/>
      <c r="AW19" s="645"/>
      <c r="AX19" s="645"/>
      <c r="AY19" s="645"/>
      <c r="AZ19" s="645"/>
      <c r="BA19" s="645"/>
      <c r="BB19" s="645"/>
      <c r="BC19" s="645"/>
      <c r="BD19" s="645"/>
      <c r="BE19" s="645"/>
      <c r="BF19" s="646"/>
      <c r="BG19" s="647">
        <v>1478476</v>
      </c>
      <c r="BH19" s="648"/>
      <c r="BI19" s="648"/>
      <c r="BJ19" s="648"/>
      <c r="BK19" s="648"/>
      <c r="BL19" s="648"/>
      <c r="BM19" s="648"/>
      <c r="BN19" s="649"/>
      <c r="BO19" s="650">
        <v>7.5</v>
      </c>
      <c r="BP19" s="650"/>
      <c r="BQ19" s="650"/>
      <c r="BR19" s="650"/>
      <c r="BS19" s="656" t="s">
        <v>129</v>
      </c>
      <c r="BT19" s="648"/>
      <c r="BU19" s="648"/>
      <c r="BV19" s="648"/>
      <c r="BW19" s="648"/>
      <c r="BX19" s="648"/>
      <c r="BY19" s="648"/>
      <c r="BZ19" s="648"/>
      <c r="CA19" s="648"/>
      <c r="CB19" s="657"/>
      <c r="CD19" s="662" t="s">
        <v>274</v>
      </c>
      <c r="CE19" s="663"/>
      <c r="CF19" s="663"/>
      <c r="CG19" s="663"/>
      <c r="CH19" s="663"/>
      <c r="CI19" s="663"/>
      <c r="CJ19" s="663"/>
      <c r="CK19" s="663"/>
      <c r="CL19" s="663"/>
      <c r="CM19" s="663"/>
      <c r="CN19" s="663"/>
      <c r="CO19" s="663"/>
      <c r="CP19" s="663"/>
      <c r="CQ19" s="664"/>
      <c r="CR19" s="647" t="s">
        <v>129</v>
      </c>
      <c r="CS19" s="648"/>
      <c r="CT19" s="648"/>
      <c r="CU19" s="648"/>
      <c r="CV19" s="648"/>
      <c r="CW19" s="648"/>
      <c r="CX19" s="648"/>
      <c r="CY19" s="649"/>
      <c r="CZ19" s="650" t="s">
        <v>129</v>
      </c>
      <c r="DA19" s="650"/>
      <c r="DB19" s="650"/>
      <c r="DC19" s="650"/>
      <c r="DD19" s="656" t="s">
        <v>129</v>
      </c>
      <c r="DE19" s="648"/>
      <c r="DF19" s="648"/>
      <c r="DG19" s="648"/>
      <c r="DH19" s="648"/>
      <c r="DI19" s="648"/>
      <c r="DJ19" s="648"/>
      <c r="DK19" s="648"/>
      <c r="DL19" s="648"/>
      <c r="DM19" s="648"/>
      <c r="DN19" s="648"/>
      <c r="DO19" s="648"/>
      <c r="DP19" s="649"/>
      <c r="DQ19" s="656" t="s">
        <v>234</v>
      </c>
      <c r="DR19" s="648"/>
      <c r="DS19" s="648"/>
      <c r="DT19" s="648"/>
      <c r="DU19" s="648"/>
      <c r="DV19" s="648"/>
      <c r="DW19" s="648"/>
      <c r="DX19" s="648"/>
      <c r="DY19" s="648"/>
      <c r="DZ19" s="648"/>
      <c r="EA19" s="648"/>
      <c r="EB19" s="648"/>
      <c r="EC19" s="657"/>
    </row>
    <row r="20" spans="2:133" ht="11.25" customHeight="1" x14ac:dyDescent="0.15">
      <c r="B20" s="644" t="s">
        <v>275</v>
      </c>
      <c r="C20" s="645"/>
      <c r="D20" s="645"/>
      <c r="E20" s="645"/>
      <c r="F20" s="645"/>
      <c r="G20" s="645"/>
      <c r="H20" s="645"/>
      <c r="I20" s="645"/>
      <c r="J20" s="645"/>
      <c r="K20" s="645"/>
      <c r="L20" s="645"/>
      <c r="M20" s="645"/>
      <c r="N20" s="645"/>
      <c r="O20" s="645"/>
      <c r="P20" s="645"/>
      <c r="Q20" s="646"/>
      <c r="R20" s="647">
        <v>14348</v>
      </c>
      <c r="S20" s="648"/>
      <c r="T20" s="648"/>
      <c r="U20" s="648"/>
      <c r="V20" s="648"/>
      <c r="W20" s="648"/>
      <c r="X20" s="648"/>
      <c r="Y20" s="649"/>
      <c r="Z20" s="650">
        <v>0</v>
      </c>
      <c r="AA20" s="650"/>
      <c r="AB20" s="650"/>
      <c r="AC20" s="650"/>
      <c r="AD20" s="651">
        <v>14348</v>
      </c>
      <c r="AE20" s="651"/>
      <c r="AF20" s="651"/>
      <c r="AG20" s="651"/>
      <c r="AH20" s="651"/>
      <c r="AI20" s="651"/>
      <c r="AJ20" s="651"/>
      <c r="AK20" s="651"/>
      <c r="AL20" s="652">
        <v>0.1</v>
      </c>
      <c r="AM20" s="653"/>
      <c r="AN20" s="653"/>
      <c r="AO20" s="654"/>
      <c r="AP20" s="644" t="s">
        <v>276</v>
      </c>
      <c r="AQ20" s="645"/>
      <c r="AR20" s="645"/>
      <c r="AS20" s="645"/>
      <c r="AT20" s="645"/>
      <c r="AU20" s="645"/>
      <c r="AV20" s="645"/>
      <c r="AW20" s="645"/>
      <c r="AX20" s="645"/>
      <c r="AY20" s="645"/>
      <c r="AZ20" s="645"/>
      <c r="BA20" s="645"/>
      <c r="BB20" s="645"/>
      <c r="BC20" s="645"/>
      <c r="BD20" s="645"/>
      <c r="BE20" s="645"/>
      <c r="BF20" s="646"/>
      <c r="BG20" s="647">
        <v>1478476</v>
      </c>
      <c r="BH20" s="648"/>
      <c r="BI20" s="648"/>
      <c r="BJ20" s="648"/>
      <c r="BK20" s="648"/>
      <c r="BL20" s="648"/>
      <c r="BM20" s="648"/>
      <c r="BN20" s="649"/>
      <c r="BO20" s="650">
        <v>7.5</v>
      </c>
      <c r="BP20" s="650"/>
      <c r="BQ20" s="650"/>
      <c r="BR20" s="650"/>
      <c r="BS20" s="656" t="s">
        <v>129</v>
      </c>
      <c r="BT20" s="648"/>
      <c r="BU20" s="648"/>
      <c r="BV20" s="648"/>
      <c r="BW20" s="648"/>
      <c r="BX20" s="648"/>
      <c r="BY20" s="648"/>
      <c r="BZ20" s="648"/>
      <c r="CA20" s="648"/>
      <c r="CB20" s="657"/>
      <c r="CD20" s="662" t="s">
        <v>277</v>
      </c>
      <c r="CE20" s="663"/>
      <c r="CF20" s="663"/>
      <c r="CG20" s="663"/>
      <c r="CH20" s="663"/>
      <c r="CI20" s="663"/>
      <c r="CJ20" s="663"/>
      <c r="CK20" s="663"/>
      <c r="CL20" s="663"/>
      <c r="CM20" s="663"/>
      <c r="CN20" s="663"/>
      <c r="CO20" s="663"/>
      <c r="CP20" s="663"/>
      <c r="CQ20" s="664"/>
      <c r="CR20" s="647">
        <v>68063997</v>
      </c>
      <c r="CS20" s="648"/>
      <c r="CT20" s="648"/>
      <c r="CU20" s="648"/>
      <c r="CV20" s="648"/>
      <c r="CW20" s="648"/>
      <c r="CX20" s="648"/>
      <c r="CY20" s="649"/>
      <c r="CZ20" s="650">
        <v>100</v>
      </c>
      <c r="DA20" s="650"/>
      <c r="DB20" s="650"/>
      <c r="DC20" s="650"/>
      <c r="DD20" s="656">
        <v>5230251</v>
      </c>
      <c r="DE20" s="648"/>
      <c r="DF20" s="648"/>
      <c r="DG20" s="648"/>
      <c r="DH20" s="648"/>
      <c r="DI20" s="648"/>
      <c r="DJ20" s="648"/>
      <c r="DK20" s="648"/>
      <c r="DL20" s="648"/>
      <c r="DM20" s="648"/>
      <c r="DN20" s="648"/>
      <c r="DO20" s="648"/>
      <c r="DP20" s="649"/>
      <c r="DQ20" s="656">
        <v>32407939</v>
      </c>
      <c r="DR20" s="648"/>
      <c r="DS20" s="648"/>
      <c r="DT20" s="648"/>
      <c r="DU20" s="648"/>
      <c r="DV20" s="648"/>
      <c r="DW20" s="648"/>
      <c r="DX20" s="648"/>
      <c r="DY20" s="648"/>
      <c r="DZ20" s="648"/>
      <c r="EA20" s="648"/>
      <c r="EB20" s="648"/>
      <c r="EC20" s="657"/>
    </row>
    <row r="21" spans="2:133" ht="11.25" customHeight="1" x14ac:dyDescent="0.15">
      <c r="B21" s="644" t="s">
        <v>278</v>
      </c>
      <c r="C21" s="645"/>
      <c r="D21" s="645"/>
      <c r="E21" s="645"/>
      <c r="F21" s="645"/>
      <c r="G21" s="645"/>
      <c r="H21" s="645"/>
      <c r="I21" s="645"/>
      <c r="J21" s="645"/>
      <c r="K21" s="645"/>
      <c r="L21" s="645"/>
      <c r="M21" s="645"/>
      <c r="N21" s="645"/>
      <c r="O21" s="645"/>
      <c r="P21" s="645"/>
      <c r="Q21" s="646"/>
      <c r="R21" s="647">
        <v>9416</v>
      </c>
      <c r="S21" s="648"/>
      <c r="T21" s="648"/>
      <c r="U21" s="648"/>
      <c r="V21" s="648"/>
      <c r="W21" s="648"/>
      <c r="X21" s="648"/>
      <c r="Y21" s="649"/>
      <c r="Z21" s="650">
        <v>0</v>
      </c>
      <c r="AA21" s="650"/>
      <c r="AB21" s="650"/>
      <c r="AC21" s="650"/>
      <c r="AD21" s="651">
        <v>9416</v>
      </c>
      <c r="AE21" s="651"/>
      <c r="AF21" s="651"/>
      <c r="AG21" s="651"/>
      <c r="AH21" s="651"/>
      <c r="AI21" s="651"/>
      <c r="AJ21" s="651"/>
      <c r="AK21" s="651"/>
      <c r="AL21" s="652">
        <v>0</v>
      </c>
      <c r="AM21" s="653"/>
      <c r="AN21" s="653"/>
      <c r="AO21" s="654"/>
      <c r="AP21" s="666" t="s">
        <v>279</v>
      </c>
      <c r="AQ21" s="667"/>
      <c r="AR21" s="667"/>
      <c r="AS21" s="667"/>
      <c r="AT21" s="667"/>
      <c r="AU21" s="667"/>
      <c r="AV21" s="667"/>
      <c r="AW21" s="667"/>
      <c r="AX21" s="667"/>
      <c r="AY21" s="667"/>
      <c r="AZ21" s="667"/>
      <c r="BA21" s="667"/>
      <c r="BB21" s="667"/>
      <c r="BC21" s="667"/>
      <c r="BD21" s="667"/>
      <c r="BE21" s="667"/>
      <c r="BF21" s="668"/>
      <c r="BG21" s="647">
        <v>7136</v>
      </c>
      <c r="BH21" s="648"/>
      <c r="BI21" s="648"/>
      <c r="BJ21" s="648"/>
      <c r="BK21" s="648"/>
      <c r="BL21" s="648"/>
      <c r="BM21" s="648"/>
      <c r="BN21" s="649"/>
      <c r="BO21" s="650">
        <v>0</v>
      </c>
      <c r="BP21" s="650"/>
      <c r="BQ21" s="650"/>
      <c r="BR21" s="650"/>
      <c r="BS21" s="656" t="s">
        <v>129</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15">
      <c r="B22" s="644" t="s">
        <v>280</v>
      </c>
      <c r="C22" s="645"/>
      <c r="D22" s="645"/>
      <c r="E22" s="645"/>
      <c r="F22" s="645"/>
      <c r="G22" s="645"/>
      <c r="H22" s="645"/>
      <c r="I22" s="645"/>
      <c r="J22" s="645"/>
      <c r="K22" s="645"/>
      <c r="L22" s="645"/>
      <c r="M22" s="645"/>
      <c r="N22" s="645"/>
      <c r="O22" s="645"/>
      <c r="P22" s="645"/>
      <c r="Q22" s="646"/>
      <c r="R22" s="647">
        <v>1204666</v>
      </c>
      <c r="S22" s="648"/>
      <c r="T22" s="648"/>
      <c r="U22" s="648"/>
      <c r="V22" s="648"/>
      <c r="W22" s="648"/>
      <c r="X22" s="648"/>
      <c r="Y22" s="649"/>
      <c r="Z22" s="650">
        <v>1.8</v>
      </c>
      <c r="AA22" s="650"/>
      <c r="AB22" s="650"/>
      <c r="AC22" s="650"/>
      <c r="AD22" s="651">
        <v>776278</v>
      </c>
      <c r="AE22" s="651"/>
      <c r="AF22" s="651"/>
      <c r="AG22" s="651"/>
      <c r="AH22" s="651"/>
      <c r="AI22" s="651"/>
      <c r="AJ22" s="651"/>
      <c r="AK22" s="651"/>
      <c r="AL22" s="652">
        <v>3.6</v>
      </c>
      <c r="AM22" s="653"/>
      <c r="AN22" s="653"/>
      <c r="AO22" s="654"/>
      <c r="AP22" s="666" t="s">
        <v>281</v>
      </c>
      <c r="AQ22" s="667"/>
      <c r="AR22" s="667"/>
      <c r="AS22" s="667"/>
      <c r="AT22" s="667"/>
      <c r="AU22" s="667"/>
      <c r="AV22" s="667"/>
      <c r="AW22" s="667"/>
      <c r="AX22" s="667"/>
      <c r="AY22" s="667"/>
      <c r="AZ22" s="667"/>
      <c r="BA22" s="667"/>
      <c r="BB22" s="667"/>
      <c r="BC22" s="667"/>
      <c r="BD22" s="667"/>
      <c r="BE22" s="667"/>
      <c r="BF22" s="668"/>
      <c r="BG22" s="647" t="s">
        <v>234</v>
      </c>
      <c r="BH22" s="648"/>
      <c r="BI22" s="648"/>
      <c r="BJ22" s="648"/>
      <c r="BK22" s="648"/>
      <c r="BL22" s="648"/>
      <c r="BM22" s="648"/>
      <c r="BN22" s="649"/>
      <c r="BO22" s="650" t="s">
        <v>129</v>
      </c>
      <c r="BP22" s="650"/>
      <c r="BQ22" s="650"/>
      <c r="BR22" s="650"/>
      <c r="BS22" s="656" t="s">
        <v>129</v>
      </c>
      <c r="BT22" s="648"/>
      <c r="BU22" s="648"/>
      <c r="BV22" s="648"/>
      <c r="BW22" s="648"/>
      <c r="BX22" s="648"/>
      <c r="BY22" s="648"/>
      <c r="BZ22" s="648"/>
      <c r="CA22" s="648"/>
      <c r="CB22" s="657"/>
      <c r="CD22" s="629" t="s">
        <v>282</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283</v>
      </c>
      <c r="C23" s="645"/>
      <c r="D23" s="645"/>
      <c r="E23" s="645"/>
      <c r="F23" s="645"/>
      <c r="G23" s="645"/>
      <c r="H23" s="645"/>
      <c r="I23" s="645"/>
      <c r="J23" s="645"/>
      <c r="K23" s="645"/>
      <c r="L23" s="645"/>
      <c r="M23" s="645"/>
      <c r="N23" s="645"/>
      <c r="O23" s="645"/>
      <c r="P23" s="645"/>
      <c r="Q23" s="646"/>
      <c r="R23" s="647">
        <v>776278</v>
      </c>
      <c r="S23" s="648"/>
      <c r="T23" s="648"/>
      <c r="U23" s="648"/>
      <c r="V23" s="648"/>
      <c r="W23" s="648"/>
      <c r="X23" s="648"/>
      <c r="Y23" s="649"/>
      <c r="Z23" s="650">
        <v>1.1000000000000001</v>
      </c>
      <c r="AA23" s="650"/>
      <c r="AB23" s="650"/>
      <c r="AC23" s="650"/>
      <c r="AD23" s="651">
        <v>776278</v>
      </c>
      <c r="AE23" s="651"/>
      <c r="AF23" s="651"/>
      <c r="AG23" s="651"/>
      <c r="AH23" s="651"/>
      <c r="AI23" s="651"/>
      <c r="AJ23" s="651"/>
      <c r="AK23" s="651"/>
      <c r="AL23" s="652">
        <v>3.6</v>
      </c>
      <c r="AM23" s="653"/>
      <c r="AN23" s="653"/>
      <c r="AO23" s="654"/>
      <c r="AP23" s="666" t="s">
        <v>284</v>
      </c>
      <c r="AQ23" s="667"/>
      <c r="AR23" s="667"/>
      <c r="AS23" s="667"/>
      <c r="AT23" s="667"/>
      <c r="AU23" s="667"/>
      <c r="AV23" s="667"/>
      <c r="AW23" s="667"/>
      <c r="AX23" s="667"/>
      <c r="AY23" s="667"/>
      <c r="AZ23" s="667"/>
      <c r="BA23" s="667"/>
      <c r="BB23" s="667"/>
      <c r="BC23" s="667"/>
      <c r="BD23" s="667"/>
      <c r="BE23" s="667"/>
      <c r="BF23" s="668"/>
      <c r="BG23" s="647">
        <v>1471340</v>
      </c>
      <c r="BH23" s="648"/>
      <c r="BI23" s="648"/>
      <c r="BJ23" s="648"/>
      <c r="BK23" s="648"/>
      <c r="BL23" s="648"/>
      <c r="BM23" s="648"/>
      <c r="BN23" s="649"/>
      <c r="BO23" s="650">
        <v>7.5</v>
      </c>
      <c r="BP23" s="650"/>
      <c r="BQ23" s="650"/>
      <c r="BR23" s="650"/>
      <c r="BS23" s="656" t="s">
        <v>234</v>
      </c>
      <c r="BT23" s="648"/>
      <c r="BU23" s="648"/>
      <c r="BV23" s="648"/>
      <c r="BW23" s="648"/>
      <c r="BX23" s="648"/>
      <c r="BY23" s="648"/>
      <c r="BZ23" s="648"/>
      <c r="CA23" s="648"/>
      <c r="CB23" s="657"/>
      <c r="CD23" s="629" t="s">
        <v>222</v>
      </c>
      <c r="CE23" s="630"/>
      <c r="CF23" s="630"/>
      <c r="CG23" s="630"/>
      <c r="CH23" s="630"/>
      <c r="CI23" s="630"/>
      <c r="CJ23" s="630"/>
      <c r="CK23" s="630"/>
      <c r="CL23" s="630"/>
      <c r="CM23" s="630"/>
      <c r="CN23" s="630"/>
      <c r="CO23" s="630"/>
      <c r="CP23" s="630"/>
      <c r="CQ23" s="631"/>
      <c r="CR23" s="629" t="s">
        <v>285</v>
      </c>
      <c r="CS23" s="630"/>
      <c r="CT23" s="630"/>
      <c r="CU23" s="630"/>
      <c r="CV23" s="630"/>
      <c r="CW23" s="630"/>
      <c r="CX23" s="630"/>
      <c r="CY23" s="631"/>
      <c r="CZ23" s="629" t="s">
        <v>286</v>
      </c>
      <c r="DA23" s="630"/>
      <c r="DB23" s="630"/>
      <c r="DC23" s="631"/>
      <c r="DD23" s="629" t="s">
        <v>287</v>
      </c>
      <c r="DE23" s="630"/>
      <c r="DF23" s="630"/>
      <c r="DG23" s="630"/>
      <c r="DH23" s="630"/>
      <c r="DI23" s="630"/>
      <c r="DJ23" s="630"/>
      <c r="DK23" s="631"/>
      <c r="DL23" s="678" t="s">
        <v>288</v>
      </c>
      <c r="DM23" s="679"/>
      <c r="DN23" s="679"/>
      <c r="DO23" s="679"/>
      <c r="DP23" s="679"/>
      <c r="DQ23" s="679"/>
      <c r="DR23" s="679"/>
      <c r="DS23" s="679"/>
      <c r="DT23" s="679"/>
      <c r="DU23" s="679"/>
      <c r="DV23" s="680"/>
      <c r="DW23" s="629" t="s">
        <v>289</v>
      </c>
      <c r="DX23" s="630"/>
      <c r="DY23" s="630"/>
      <c r="DZ23" s="630"/>
      <c r="EA23" s="630"/>
      <c r="EB23" s="630"/>
      <c r="EC23" s="631"/>
    </row>
    <row r="24" spans="2:133" ht="11.25" customHeight="1" x14ac:dyDescent="0.15">
      <c r="B24" s="644" t="s">
        <v>290</v>
      </c>
      <c r="C24" s="645"/>
      <c r="D24" s="645"/>
      <c r="E24" s="645"/>
      <c r="F24" s="645"/>
      <c r="G24" s="645"/>
      <c r="H24" s="645"/>
      <c r="I24" s="645"/>
      <c r="J24" s="645"/>
      <c r="K24" s="645"/>
      <c r="L24" s="645"/>
      <c r="M24" s="645"/>
      <c r="N24" s="645"/>
      <c r="O24" s="645"/>
      <c r="P24" s="645"/>
      <c r="Q24" s="646"/>
      <c r="R24" s="647">
        <v>428388</v>
      </c>
      <c r="S24" s="648"/>
      <c r="T24" s="648"/>
      <c r="U24" s="648"/>
      <c r="V24" s="648"/>
      <c r="W24" s="648"/>
      <c r="X24" s="648"/>
      <c r="Y24" s="649"/>
      <c r="Z24" s="650">
        <v>0.6</v>
      </c>
      <c r="AA24" s="650"/>
      <c r="AB24" s="650"/>
      <c r="AC24" s="650"/>
      <c r="AD24" s="651" t="s">
        <v>234</v>
      </c>
      <c r="AE24" s="651"/>
      <c r="AF24" s="651"/>
      <c r="AG24" s="651"/>
      <c r="AH24" s="651"/>
      <c r="AI24" s="651"/>
      <c r="AJ24" s="651"/>
      <c r="AK24" s="651"/>
      <c r="AL24" s="652" t="s">
        <v>129</v>
      </c>
      <c r="AM24" s="653"/>
      <c r="AN24" s="653"/>
      <c r="AO24" s="654"/>
      <c r="AP24" s="666" t="s">
        <v>291</v>
      </c>
      <c r="AQ24" s="667"/>
      <c r="AR24" s="667"/>
      <c r="AS24" s="667"/>
      <c r="AT24" s="667"/>
      <c r="AU24" s="667"/>
      <c r="AV24" s="667"/>
      <c r="AW24" s="667"/>
      <c r="AX24" s="667"/>
      <c r="AY24" s="667"/>
      <c r="AZ24" s="667"/>
      <c r="BA24" s="667"/>
      <c r="BB24" s="667"/>
      <c r="BC24" s="667"/>
      <c r="BD24" s="667"/>
      <c r="BE24" s="667"/>
      <c r="BF24" s="668"/>
      <c r="BG24" s="647" t="s">
        <v>129</v>
      </c>
      <c r="BH24" s="648"/>
      <c r="BI24" s="648"/>
      <c r="BJ24" s="648"/>
      <c r="BK24" s="648"/>
      <c r="BL24" s="648"/>
      <c r="BM24" s="648"/>
      <c r="BN24" s="649"/>
      <c r="BO24" s="650" t="s">
        <v>234</v>
      </c>
      <c r="BP24" s="650"/>
      <c r="BQ24" s="650"/>
      <c r="BR24" s="650"/>
      <c r="BS24" s="656" t="s">
        <v>129</v>
      </c>
      <c r="BT24" s="648"/>
      <c r="BU24" s="648"/>
      <c r="BV24" s="648"/>
      <c r="BW24" s="648"/>
      <c r="BX24" s="648"/>
      <c r="BY24" s="648"/>
      <c r="BZ24" s="648"/>
      <c r="CA24" s="648"/>
      <c r="CB24" s="657"/>
      <c r="CD24" s="658" t="s">
        <v>292</v>
      </c>
      <c r="CE24" s="659"/>
      <c r="CF24" s="659"/>
      <c r="CG24" s="659"/>
      <c r="CH24" s="659"/>
      <c r="CI24" s="659"/>
      <c r="CJ24" s="659"/>
      <c r="CK24" s="659"/>
      <c r="CL24" s="659"/>
      <c r="CM24" s="659"/>
      <c r="CN24" s="659"/>
      <c r="CO24" s="659"/>
      <c r="CP24" s="659"/>
      <c r="CQ24" s="660"/>
      <c r="CR24" s="636">
        <v>24032612</v>
      </c>
      <c r="CS24" s="637"/>
      <c r="CT24" s="637"/>
      <c r="CU24" s="637"/>
      <c r="CV24" s="637"/>
      <c r="CW24" s="637"/>
      <c r="CX24" s="637"/>
      <c r="CY24" s="638"/>
      <c r="CZ24" s="641">
        <v>35.299999999999997</v>
      </c>
      <c r="DA24" s="642"/>
      <c r="DB24" s="642"/>
      <c r="DC24" s="661"/>
      <c r="DD24" s="686">
        <v>14180102</v>
      </c>
      <c r="DE24" s="637"/>
      <c r="DF24" s="637"/>
      <c r="DG24" s="637"/>
      <c r="DH24" s="637"/>
      <c r="DI24" s="637"/>
      <c r="DJ24" s="637"/>
      <c r="DK24" s="638"/>
      <c r="DL24" s="686">
        <v>12773582</v>
      </c>
      <c r="DM24" s="637"/>
      <c r="DN24" s="637"/>
      <c r="DO24" s="637"/>
      <c r="DP24" s="637"/>
      <c r="DQ24" s="637"/>
      <c r="DR24" s="637"/>
      <c r="DS24" s="637"/>
      <c r="DT24" s="637"/>
      <c r="DU24" s="637"/>
      <c r="DV24" s="638"/>
      <c r="DW24" s="641">
        <v>55.5</v>
      </c>
      <c r="DX24" s="642"/>
      <c r="DY24" s="642"/>
      <c r="DZ24" s="642"/>
      <c r="EA24" s="642"/>
      <c r="EB24" s="642"/>
      <c r="EC24" s="643"/>
    </row>
    <row r="25" spans="2:133" ht="11.25" customHeight="1" x14ac:dyDescent="0.15">
      <c r="B25" s="644" t="s">
        <v>293</v>
      </c>
      <c r="C25" s="645"/>
      <c r="D25" s="645"/>
      <c r="E25" s="645"/>
      <c r="F25" s="645"/>
      <c r="G25" s="645"/>
      <c r="H25" s="645"/>
      <c r="I25" s="645"/>
      <c r="J25" s="645"/>
      <c r="K25" s="645"/>
      <c r="L25" s="645"/>
      <c r="M25" s="645"/>
      <c r="N25" s="645"/>
      <c r="O25" s="645"/>
      <c r="P25" s="645"/>
      <c r="Q25" s="646"/>
      <c r="R25" s="647" t="s">
        <v>129</v>
      </c>
      <c r="S25" s="648"/>
      <c r="T25" s="648"/>
      <c r="U25" s="648"/>
      <c r="V25" s="648"/>
      <c r="W25" s="648"/>
      <c r="X25" s="648"/>
      <c r="Y25" s="649"/>
      <c r="Z25" s="650" t="s">
        <v>234</v>
      </c>
      <c r="AA25" s="650"/>
      <c r="AB25" s="650"/>
      <c r="AC25" s="650"/>
      <c r="AD25" s="651" t="s">
        <v>234</v>
      </c>
      <c r="AE25" s="651"/>
      <c r="AF25" s="651"/>
      <c r="AG25" s="651"/>
      <c r="AH25" s="651"/>
      <c r="AI25" s="651"/>
      <c r="AJ25" s="651"/>
      <c r="AK25" s="651"/>
      <c r="AL25" s="652" t="s">
        <v>129</v>
      </c>
      <c r="AM25" s="653"/>
      <c r="AN25" s="653"/>
      <c r="AO25" s="654"/>
      <c r="AP25" s="666" t="s">
        <v>294</v>
      </c>
      <c r="AQ25" s="667"/>
      <c r="AR25" s="667"/>
      <c r="AS25" s="667"/>
      <c r="AT25" s="667"/>
      <c r="AU25" s="667"/>
      <c r="AV25" s="667"/>
      <c r="AW25" s="667"/>
      <c r="AX25" s="667"/>
      <c r="AY25" s="667"/>
      <c r="AZ25" s="667"/>
      <c r="BA25" s="667"/>
      <c r="BB25" s="667"/>
      <c r="BC25" s="667"/>
      <c r="BD25" s="667"/>
      <c r="BE25" s="667"/>
      <c r="BF25" s="668"/>
      <c r="BG25" s="647" t="s">
        <v>129</v>
      </c>
      <c r="BH25" s="648"/>
      <c r="BI25" s="648"/>
      <c r="BJ25" s="648"/>
      <c r="BK25" s="648"/>
      <c r="BL25" s="648"/>
      <c r="BM25" s="648"/>
      <c r="BN25" s="649"/>
      <c r="BO25" s="650" t="s">
        <v>129</v>
      </c>
      <c r="BP25" s="650"/>
      <c r="BQ25" s="650"/>
      <c r="BR25" s="650"/>
      <c r="BS25" s="656" t="s">
        <v>234</v>
      </c>
      <c r="BT25" s="648"/>
      <c r="BU25" s="648"/>
      <c r="BV25" s="648"/>
      <c r="BW25" s="648"/>
      <c r="BX25" s="648"/>
      <c r="BY25" s="648"/>
      <c r="BZ25" s="648"/>
      <c r="CA25" s="648"/>
      <c r="CB25" s="657"/>
      <c r="CD25" s="662" t="s">
        <v>295</v>
      </c>
      <c r="CE25" s="663"/>
      <c r="CF25" s="663"/>
      <c r="CG25" s="663"/>
      <c r="CH25" s="663"/>
      <c r="CI25" s="663"/>
      <c r="CJ25" s="663"/>
      <c r="CK25" s="663"/>
      <c r="CL25" s="663"/>
      <c r="CM25" s="663"/>
      <c r="CN25" s="663"/>
      <c r="CO25" s="663"/>
      <c r="CP25" s="663"/>
      <c r="CQ25" s="664"/>
      <c r="CR25" s="647">
        <v>5829586</v>
      </c>
      <c r="CS25" s="683"/>
      <c r="CT25" s="683"/>
      <c r="CU25" s="683"/>
      <c r="CV25" s="683"/>
      <c r="CW25" s="683"/>
      <c r="CX25" s="683"/>
      <c r="CY25" s="684"/>
      <c r="CZ25" s="652">
        <v>8.6</v>
      </c>
      <c r="DA25" s="681"/>
      <c r="DB25" s="681"/>
      <c r="DC25" s="685"/>
      <c r="DD25" s="656">
        <v>5084197</v>
      </c>
      <c r="DE25" s="683"/>
      <c r="DF25" s="683"/>
      <c r="DG25" s="683"/>
      <c r="DH25" s="683"/>
      <c r="DI25" s="683"/>
      <c r="DJ25" s="683"/>
      <c r="DK25" s="684"/>
      <c r="DL25" s="656">
        <v>4990920</v>
      </c>
      <c r="DM25" s="683"/>
      <c r="DN25" s="683"/>
      <c r="DO25" s="683"/>
      <c r="DP25" s="683"/>
      <c r="DQ25" s="683"/>
      <c r="DR25" s="683"/>
      <c r="DS25" s="683"/>
      <c r="DT25" s="683"/>
      <c r="DU25" s="683"/>
      <c r="DV25" s="684"/>
      <c r="DW25" s="652">
        <v>21.7</v>
      </c>
      <c r="DX25" s="681"/>
      <c r="DY25" s="681"/>
      <c r="DZ25" s="681"/>
      <c r="EA25" s="681"/>
      <c r="EB25" s="681"/>
      <c r="EC25" s="682"/>
    </row>
    <row r="26" spans="2:133" ht="11.25" customHeight="1" x14ac:dyDescent="0.15">
      <c r="B26" s="644" t="s">
        <v>296</v>
      </c>
      <c r="C26" s="645"/>
      <c r="D26" s="645"/>
      <c r="E26" s="645"/>
      <c r="F26" s="645"/>
      <c r="G26" s="645"/>
      <c r="H26" s="645"/>
      <c r="I26" s="645"/>
      <c r="J26" s="645"/>
      <c r="K26" s="645"/>
      <c r="L26" s="645"/>
      <c r="M26" s="645"/>
      <c r="N26" s="645"/>
      <c r="O26" s="645"/>
      <c r="P26" s="645"/>
      <c r="Q26" s="646"/>
      <c r="R26" s="647">
        <v>23740336</v>
      </c>
      <c r="S26" s="648"/>
      <c r="T26" s="648"/>
      <c r="U26" s="648"/>
      <c r="V26" s="648"/>
      <c r="W26" s="648"/>
      <c r="X26" s="648"/>
      <c r="Y26" s="649"/>
      <c r="Z26" s="650">
        <v>34.6</v>
      </c>
      <c r="AA26" s="650"/>
      <c r="AB26" s="650"/>
      <c r="AC26" s="650"/>
      <c r="AD26" s="651">
        <v>21623023</v>
      </c>
      <c r="AE26" s="651"/>
      <c r="AF26" s="651"/>
      <c r="AG26" s="651"/>
      <c r="AH26" s="651"/>
      <c r="AI26" s="651"/>
      <c r="AJ26" s="651"/>
      <c r="AK26" s="651"/>
      <c r="AL26" s="652">
        <v>99</v>
      </c>
      <c r="AM26" s="653"/>
      <c r="AN26" s="653"/>
      <c r="AO26" s="654"/>
      <c r="AP26" s="666" t="s">
        <v>297</v>
      </c>
      <c r="AQ26" s="696"/>
      <c r="AR26" s="696"/>
      <c r="AS26" s="696"/>
      <c r="AT26" s="696"/>
      <c r="AU26" s="696"/>
      <c r="AV26" s="696"/>
      <c r="AW26" s="696"/>
      <c r="AX26" s="696"/>
      <c r="AY26" s="696"/>
      <c r="AZ26" s="696"/>
      <c r="BA26" s="696"/>
      <c r="BB26" s="696"/>
      <c r="BC26" s="696"/>
      <c r="BD26" s="696"/>
      <c r="BE26" s="696"/>
      <c r="BF26" s="668"/>
      <c r="BG26" s="647" t="s">
        <v>234</v>
      </c>
      <c r="BH26" s="648"/>
      <c r="BI26" s="648"/>
      <c r="BJ26" s="648"/>
      <c r="BK26" s="648"/>
      <c r="BL26" s="648"/>
      <c r="BM26" s="648"/>
      <c r="BN26" s="649"/>
      <c r="BO26" s="650" t="s">
        <v>129</v>
      </c>
      <c r="BP26" s="650"/>
      <c r="BQ26" s="650"/>
      <c r="BR26" s="650"/>
      <c r="BS26" s="656" t="s">
        <v>129</v>
      </c>
      <c r="BT26" s="648"/>
      <c r="BU26" s="648"/>
      <c r="BV26" s="648"/>
      <c r="BW26" s="648"/>
      <c r="BX26" s="648"/>
      <c r="BY26" s="648"/>
      <c r="BZ26" s="648"/>
      <c r="CA26" s="648"/>
      <c r="CB26" s="657"/>
      <c r="CD26" s="662" t="s">
        <v>298</v>
      </c>
      <c r="CE26" s="663"/>
      <c r="CF26" s="663"/>
      <c r="CG26" s="663"/>
      <c r="CH26" s="663"/>
      <c r="CI26" s="663"/>
      <c r="CJ26" s="663"/>
      <c r="CK26" s="663"/>
      <c r="CL26" s="663"/>
      <c r="CM26" s="663"/>
      <c r="CN26" s="663"/>
      <c r="CO26" s="663"/>
      <c r="CP26" s="663"/>
      <c r="CQ26" s="664"/>
      <c r="CR26" s="647">
        <v>3623665</v>
      </c>
      <c r="CS26" s="648"/>
      <c r="CT26" s="648"/>
      <c r="CU26" s="648"/>
      <c r="CV26" s="648"/>
      <c r="CW26" s="648"/>
      <c r="CX26" s="648"/>
      <c r="CY26" s="649"/>
      <c r="CZ26" s="652">
        <v>5.3</v>
      </c>
      <c r="DA26" s="681"/>
      <c r="DB26" s="681"/>
      <c r="DC26" s="685"/>
      <c r="DD26" s="656">
        <v>3041302</v>
      </c>
      <c r="DE26" s="648"/>
      <c r="DF26" s="648"/>
      <c r="DG26" s="648"/>
      <c r="DH26" s="648"/>
      <c r="DI26" s="648"/>
      <c r="DJ26" s="648"/>
      <c r="DK26" s="649"/>
      <c r="DL26" s="656" t="s">
        <v>129</v>
      </c>
      <c r="DM26" s="648"/>
      <c r="DN26" s="648"/>
      <c r="DO26" s="648"/>
      <c r="DP26" s="648"/>
      <c r="DQ26" s="648"/>
      <c r="DR26" s="648"/>
      <c r="DS26" s="648"/>
      <c r="DT26" s="648"/>
      <c r="DU26" s="648"/>
      <c r="DV26" s="649"/>
      <c r="DW26" s="652" t="s">
        <v>234</v>
      </c>
      <c r="DX26" s="681"/>
      <c r="DY26" s="681"/>
      <c r="DZ26" s="681"/>
      <c r="EA26" s="681"/>
      <c r="EB26" s="681"/>
      <c r="EC26" s="682"/>
    </row>
    <row r="27" spans="2:133" ht="11.25" customHeight="1" x14ac:dyDescent="0.15">
      <c r="B27" s="644" t="s">
        <v>299</v>
      </c>
      <c r="C27" s="645"/>
      <c r="D27" s="645"/>
      <c r="E27" s="645"/>
      <c r="F27" s="645"/>
      <c r="G27" s="645"/>
      <c r="H27" s="645"/>
      <c r="I27" s="645"/>
      <c r="J27" s="645"/>
      <c r="K27" s="645"/>
      <c r="L27" s="645"/>
      <c r="M27" s="645"/>
      <c r="N27" s="645"/>
      <c r="O27" s="645"/>
      <c r="P27" s="645"/>
      <c r="Q27" s="646"/>
      <c r="R27" s="647">
        <v>18059</v>
      </c>
      <c r="S27" s="648"/>
      <c r="T27" s="648"/>
      <c r="U27" s="648"/>
      <c r="V27" s="648"/>
      <c r="W27" s="648"/>
      <c r="X27" s="648"/>
      <c r="Y27" s="649"/>
      <c r="Z27" s="650">
        <v>0</v>
      </c>
      <c r="AA27" s="650"/>
      <c r="AB27" s="650"/>
      <c r="AC27" s="650"/>
      <c r="AD27" s="651">
        <v>18059</v>
      </c>
      <c r="AE27" s="651"/>
      <c r="AF27" s="651"/>
      <c r="AG27" s="651"/>
      <c r="AH27" s="651"/>
      <c r="AI27" s="651"/>
      <c r="AJ27" s="651"/>
      <c r="AK27" s="651"/>
      <c r="AL27" s="652">
        <v>0.1</v>
      </c>
      <c r="AM27" s="653"/>
      <c r="AN27" s="653"/>
      <c r="AO27" s="654"/>
      <c r="AP27" s="644" t="s">
        <v>300</v>
      </c>
      <c r="AQ27" s="645"/>
      <c r="AR27" s="645"/>
      <c r="AS27" s="645"/>
      <c r="AT27" s="645"/>
      <c r="AU27" s="645"/>
      <c r="AV27" s="645"/>
      <c r="AW27" s="645"/>
      <c r="AX27" s="645"/>
      <c r="AY27" s="645"/>
      <c r="AZ27" s="645"/>
      <c r="BA27" s="645"/>
      <c r="BB27" s="645"/>
      <c r="BC27" s="645"/>
      <c r="BD27" s="645"/>
      <c r="BE27" s="645"/>
      <c r="BF27" s="646"/>
      <c r="BG27" s="647">
        <v>19643731</v>
      </c>
      <c r="BH27" s="648"/>
      <c r="BI27" s="648"/>
      <c r="BJ27" s="648"/>
      <c r="BK27" s="648"/>
      <c r="BL27" s="648"/>
      <c r="BM27" s="648"/>
      <c r="BN27" s="649"/>
      <c r="BO27" s="650">
        <v>100</v>
      </c>
      <c r="BP27" s="650"/>
      <c r="BQ27" s="650"/>
      <c r="BR27" s="650"/>
      <c r="BS27" s="656">
        <v>260233</v>
      </c>
      <c r="BT27" s="648"/>
      <c r="BU27" s="648"/>
      <c r="BV27" s="648"/>
      <c r="BW27" s="648"/>
      <c r="BX27" s="648"/>
      <c r="BY27" s="648"/>
      <c r="BZ27" s="648"/>
      <c r="CA27" s="648"/>
      <c r="CB27" s="657"/>
      <c r="CD27" s="662" t="s">
        <v>301</v>
      </c>
      <c r="CE27" s="663"/>
      <c r="CF27" s="663"/>
      <c r="CG27" s="663"/>
      <c r="CH27" s="663"/>
      <c r="CI27" s="663"/>
      <c r="CJ27" s="663"/>
      <c r="CK27" s="663"/>
      <c r="CL27" s="663"/>
      <c r="CM27" s="663"/>
      <c r="CN27" s="663"/>
      <c r="CO27" s="663"/>
      <c r="CP27" s="663"/>
      <c r="CQ27" s="664"/>
      <c r="CR27" s="647">
        <v>12056921</v>
      </c>
      <c r="CS27" s="683"/>
      <c r="CT27" s="683"/>
      <c r="CU27" s="683"/>
      <c r="CV27" s="683"/>
      <c r="CW27" s="683"/>
      <c r="CX27" s="683"/>
      <c r="CY27" s="684"/>
      <c r="CZ27" s="652">
        <v>17.7</v>
      </c>
      <c r="DA27" s="681"/>
      <c r="DB27" s="681"/>
      <c r="DC27" s="685"/>
      <c r="DD27" s="656">
        <v>3375556</v>
      </c>
      <c r="DE27" s="683"/>
      <c r="DF27" s="683"/>
      <c r="DG27" s="683"/>
      <c r="DH27" s="683"/>
      <c r="DI27" s="683"/>
      <c r="DJ27" s="683"/>
      <c r="DK27" s="684"/>
      <c r="DL27" s="656">
        <v>3072313</v>
      </c>
      <c r="DM27" s="683"/>
      <c r="DN27" s="683"/>
      <c r="DO27" s="683"/>
      <c r="DP27" s="683"/>
      <c r="DQ27" s="683"/>
      <c r="DR27" s="683"/>
      <c r="DS27" s="683"/>
      <c r="DT27" s="683"/>
      <c r="DU27" s="683"/>
      <c r="DV27" s="684"/>
      <c r="DW27" s="652">
        <v>13.3</v>
      </c>
      <c r="DX27" s="681"/>
      <c r="DY27" s="681"/>
      <c r="DZ27" s="681"/>
      <c r="EA27" s="681"/>
      <c r="EB27" s="681"/>
      <c r="EC27" s="682"/>
    </row>
    <row r="28" spans="2:133" ht="11.25" customHeight="1" x14ac:dyDescent="0.15">
      <c r="B28" s="644" t="s">
        <v>302</v>
      </c>
      <c r="C28" s="645"/>
      <c r="D28" s="645"/>
      <c r="E28" s="645"/>
      <c r="F28" s="645"/>
      <c r="G28" s="645"/>
      <c r="H28" s="645"/>
      <c r="I28" s="645"/>
      <c r="J28" s="645"/>
      <c r="K28" s="645"/>
      <c r="L28" s="645"/>
      <c r="M28" s="645"/>
      <c r="N28" s="645"/>
      <c r="O28" s="645"/>
      <c r="P28" s="645"/>
      <c r="Q28" s="646"/>
      <c r="R28" s="647">
        <v>192746</v>
      </c>
      <c r="S28" s="648"/>
      <c r="T28" s="648"/>
      <c r="U28" s="648"/>
      <c r="V28" s="648"/>
      <c r="W28" s="648"/>
      <c r="X28" s="648"/>
      <c r="Y28" s="649"/>
      <c r="Z28" s="650">
        <v>0.3</v>
      </c>
      <c r="AA28" s="650"/>
      <c r="AB28" s="650"/>
      <c r="AC28" s="650"/>
      <c r="AD28" s="651" t="s">
        <v>129</v>
      </c>
      <c r="AE28" s="651"/>
      <c r="AF28" s="651"/>
      <c r="AG28" s="651"/>
      <c r="AH28" s="651"/>
      <c r="AI28" s="651"/>
      <c r="AJ28" s="651"/>
      <c r="AK28" s="651"/>
      <c r="AL28" s="652" t="s">
        <v>234</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303</v>
      </c>
      <c r="CE28" s="663"/>
      <c r="CF28" s="663"/>
      <c r="CG28" s="663"/>
      <c r="CH28" s="663"/>
      <c r="CI28" s="663"/>
      <c r="CJ28" s="663"/>
      <c r="CK28" s="663"/>
      <c r="CL28" s="663"/>
      <c r="CM28" s="663"/>
      <c r="CN28" s="663"/>
      <c r="CO28" s="663"/>
      <c r="CP28" s="663"/>
      <c r="CQ28" s="664"/>
      <c r="CR28" s="647">
        <v>6146105</v>
      </c>
      <c r="CS28" s="648"/>
      <c r="CT28" s="648"/>
      <c r="CU28" s="648"/>
      <c r="CV28" s="648"/>
      <c r="CW28" s="648"/>
      <c r="CX28" s="648"/>
      <c r="CY28" s="649"/>
      <c r="CZ28" s="652">
        <v>9</v>
      </c>
      <c r="DA28" s="681"/>
      <c r="DB28" s="681"/>
      <c r="DC28" s="685"/>
      <c r="DD28" s="656">
        <v>5720349</v>
      </c>
      <c r="DE28" s="648"/>
      <c r="DF28" s="648"/>
      <c r="DG28" s="648"/>
      <c r="DH28" s="648"/>
      <c r="DI28" s="648"/>
      <c r="DJ28" s="648"/>
      <c r="DK28" s="649"/>
      <c r="DL28" s="656">
        <v>4710349</v>
      </c>
      <c r="DM28" s="648"/>
      <c r="DN28" s="648"/>
      <c r="DO28" s="648"/>
      <c r="DP28" s="648"/>
      <c r="DQ28" s="648"/>
      <c r="DR28" s="648"/>
      <c r="DS28" s="648"/>
      <c r="DT28" s="648"/>
      <c r="DU28" s="648"/>
      <c r="DV28" s="649"/>
      <c r="DW28" s="652">
        <v>20.399999999999999</v>
      </c>
      <c r="DX28" s="681"/>
      <c r="DY28" s="681"/>
      <c r="DZ28" s="681"/>
      <c r="EA28" s="681"/>
      <c r="EB28" s="681"/>
      <c r="EC28" s="682"/>
    </row>
    <row r="29" spans="2:133" ht="11.25" customHeight="1" x14ac:dyDescent="0.15">
      <c r="B29" s="644" t="s">
        <v>304</v>
      </c>
      <c r="C29" s="645"/>
      <c r="D29" s="645"/>
      <c r="E29" s="645"/>
      <c r="F29" s="645"/>
      <c r="G29" s="645"/>
      <c r="H29" s="645"/>
      <c r="I29" s="645"/>
      <c r="J29" s="645"/>
      <c r="K29" s="645"/>
      <c r="L29" s="645"/>
      <c r="M29" s="645"/>
      <c r="N29" s="645"/>
      <c r="O29" s="645"/>
      <c r="P29" s="645"/>
      <c r="Q29" s="646"/>
      <c r="R29" s="647">
        <v>504001</v>
      </c>
      <c r="S29" s="648"/>
      <c r="T29" s="648"/>
      <c r="U29" s="648"/>
      <c r="V29" s="648"/>
      <c r="W29" s="648"/>
      <c r="X29" s="648"/>
      <c r="Y29" s="649"/>
      <c r="Z29" s="650">
        <v>0.7</v>
      </c>
      <c r="AA29" s="650"/>
      <c r="AB29" s="650"/>
      <c r="AC29" s="650"/>
      <c r="AD29" s="651">
        <v>133706</v>
      </c>
      <c r="AE29" s="651"/>
      <c r="AF29" s="651"/>
      <c r="AG29" s="651"/>
      <c r="AH29" s="651"/>
      <c r="AI29" s="651"/>
      <c r="AJ29" s="651"/>
      <c r="AK29" s="651"/>
      <c r="AL29" s="652">
        <v>0.6</v>
      </c>
      <c r="AM29" s="653"/>
      <c r="AN29" s="653"/>
      <c r="AO29" s="654"/>
      <c r="AP29" s="697"/>
      <c r="AQ29" s="698"/>
      <c r="AR29" s="698"/>
      <c r="AS29" s="698"/>
      <c r="AT29" s="698"/>
      <c r="AU29" s="698"/>
      <c r="AV29" s="698"/>
      <c r="AW29" s="698"/>
      <c r="AX29" s="698"/>
      <c r="AY29" s="698"/>
      <c r="AZ29" s="698"/>
      <c r="BA29" s="698"/>
      <c r="BB29" s="698"/>
      <c r="BC29" s="698"/>
      <c r="BD29" s="698"/>
      <c r="BE29" s="698"/>
      <c r="BF29" s="699"/>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87" t="s">
        <v>305</v>
      </c>
      <c r="CE29" s="688"/>
      <c r="CF29" s="662" t="s">
        <v>306</v>
      </c>
      <c r="CG29" s="663"/>
      <c r="CH29" s="663"/>
      <c r="CI29" s="663"/>
      <c r="CJ29" s="663"/>
      <c r="CK29" s="663"/>
      <c r="CL29" s="663"/>
      <c r="CM29" s="663"/>
      <c r="CN29" s="663"/>
      <c r="CO29" s="663"/>
      <c r="CP29" s="663"/>
      <c r="CQ29" s="664"/>
      <c r="CR29" s="647">
        <v>6143829</v>
      </c>
      <c r="CS29" s="683"/>
      <c r="CT29" s="683"/>
      <c r="CU29" s="683"/>
      <c r="CV29" s="683"/>
      <c r="CW29" s="683"/>
      <c r="CX29" s="683"/>
      <c r="CY29" s="684"/>
      <c r="CZ29" s="652">
        <v>9</v>
      </c>
      <c r="DA29" s="681"/>
      <c r="DB29" s="681"/>
      <c r="DC29" s="685"/>
      <c r="DD29" s="656">
        <v>5718073</v>
      </c>
      <c r="DE29" s="683"/>
      <c r="DF29" s="683"/>
      <c r="DG29" s="683"/>
      <c r="DH29" s="683"/>
      <c r="DI29" s="683"/>
      <c r="DJ29" s="683"/>
      <c r="DK29" s="684"/>
      <c r="DL29" s="656">
        <v>4708073</v>
      </c>
      <c r="DM29" s="683"/>
      <c r="DN29" s="683"/>
      <c r="DO29" s="683"/>
      <c r="DP29" s="683"/>
      <c r="DQ29" s="683"/>
      <c r="DR29" s="683"/>
      <c r="DS29" s="683"/>
      <c r="DT29" s="683"/>
      <c r="DU29" s="683"/>
      <c r="DV29" s="684"/>
      <c r="DW29" s="652">
        <v>20.399999999999999</v>
      </c>
      <c r="DX29" s="681"/>
      <c r="DY29" s="681"/>
      <c r="DZ29" s="681"/>
      <c r="EA29" s="681"/>
      <c r="EB29" s="681"/>
      <c r="EC29" s="682"/>
    </row>
    <row r="30" spans="2:133" ht="11.25" customHeight="1" x14ac:dyDescent="0.15">
      <c r="B30" s="644" t="s">
        <v>307</v>
      </c>
      <c r="C30" s="645"/>
      <c r="D30" s="645"/>
      <c r="E30" s="645"/>
      <c r="F30" s="645"/>
      <c r="G30" s="645"/>
      <c r="H30" s="645"/>
      <c r="I30" s="645"/>
      <c r="J30" s="645"/>
      <c r="K30" s="645"/>
      <c r="L30" s="645"/>
      <c r="M30" s="645"/>
      <c r="N30" s="645"/>
      <c r="O30" s="645"/>
      <c r="P30" s="645"/>
      <c r="Q30" s="646"/>
      <c r="R30" s="647">
        <v>226325</v>
      </c>
      <c r="S30" s="648"/>
      <c r="T30" s="648"/>
      <c r="U30" s="648"/>
      <c r="V30" s="648"/>
      <c r="W30" s="648"/>
      <c r="X30" s="648"/>
      <c r="Y30" s="649"/>
      <c r="Z30" s="650">
        <v>0.3</v>
      </c>
      <c r="AA30" s="650"/>
      <c r="AB30" s="650"/>
      <c r="AC30" s="650"/>
      <c r="AD30" s="651" t="s">
        <v>129</v>
      </c>
      <c r="AE30" s="651"/>
      <c r="AF30" s="651"/>
      <c r="AG30" s="651"/>
      <c r="AH30" s="651"/>
      <c r="AI30" s="651"/>
      <c r="AJ30" s="651"/>
      <c r="AK30" s="651"/>
      <c r="AL30" s="652" t="s">
        <v>234</v>
      </c>
      <c r="AM30" s="653"/>
      <c r="AN30" s="653"/>
      <c r="AO30" s="654"/>
      <c r="AP30" s="626" t="s">
        <v>222</v>
      </c>
      <c r="AQ30" s="627"/>
      <c r="AR30" s="627"/>
      <c r="AS30" s="627"/>
      <c r="AT30" s="627"/>
      <c r="AU30" s="627"/>
      <c r="AV30" s="627"/>
      <c r="AW30" s="627"/>
      <c r="AX30" s="627"/>
      <c r="AY30" s="627"/>
      <c r="AZ30" s="627"/>
      <c r="BA30" s="627"/>
      <c r="BB30" s="627"/>
      <c r="BC30" s="627"/>
      <c r="BD30" s="627"/>
      <c r="BE30" s="627"/>
      <c r="BF30" s="628"/>
      <c r="BG30" s="626" t="s">
        <v>308</v>
      </c>
      <c r="BH30" s="700"/>
      <c r="BI30" s="700"/>
      <c r="BJ30" s="700"/>
      <c r="BK30" s="700"/>
      <c r="BL30" s="700"/>
      <c r="BM30" s="700"/>
      <c r="BN30" s="700"/>
      <c r="BO30" s="700"/>
      <c r="BP30" s="700"/>
      <c r="BQ30" s="701"/>
      <c r="BR30" s="626" t="s">
        <v>309</v>
      </c>
      <c r="BS30" s="700"/>
      <c r="BT30" s="700"/>
      <c r="BU30" s="700"/>
      <c r="BV30" s="700"/>
      <c r="BW30" s="700"/>
      <c r="BX30" s="700"/>
      <c r="BY30" s="700"/>
      <c r="BZ30" s="700"/>
      <c r="CA30" s="700"/>
      <c r="CB30" s="701"/>
      <c r="CD30" s="689"/>
      <c r="CE30" s="690"/>
      <c r="CF30" s="662" t="s">
        <v>310</v>
      </c>
      <c r="CG30" s="663"/>
      <c r="CH30" s="663"/>
      <c r="CI30" s="663"/>
      <c r="CJ30" s="663"/>
      <c r="CK30" s="663"/>
      <c r="CL30" s="663"/>
      <c r="CM30" s="663"/>
      <c r="CN30" s="663"/>
      <c r="CO30" s="663"/>
      <c r="CP30" s="663"/>
      <c r="CQ30" s="664"/>
      <c r="CR30" s="647">
        <v>5612942</v>
      </c>
      <c r="CS30" s="648"/>
      <c r="CT30" s="648"/>
      <c r="CU30" s="648"/>
      <c r="CV30" s="648"/>
      <c r="CW30" s="648"/>
      <c r="CX30" s="648"/>
      <c r="CY30" s="649"/>
      <c r="CZ30" s="652">
        <v>8.1999999999999993</v>
      </c>
      <c r="DA30" s="681"/>
      <c r="DB30" s="681"/>
      <c r="DC30" s="685"/>
      <c r="DD30" s="656">
        <v>5204022</v>
      </c>
      <c r="DE30" s="648"/>
      <c r="DF30" s="648"/>
      <c r="DG30" s="648"/>
      <c r="DH30" s="648"/>
      <c r="DI30" s="648"/>
      <c r="DJ30" s="648"/>
      <c r="DK30" s="649"/>
      <c r="DL30" s="656">
        <v>4194022</v>
      </c>
      <c r="DM30" s="648"/>
      <c r="DN30" s="648"/>
      <c r="DO30" s="648"/>
      <c r="DP30" s="648"/>
      <c r="DQ30" s="648"/>
      <c r="DR30" s="648"/>
      <c r="DS30" s="648"/>
      <c r="DT30" s="648"/>
      <c r="DU30" s="648"/>
      <c r="DV30" s="649"/>
      <c r="DW30" s="652">
        <v>18.2</v>
      </c>
      <c r="DX30" s="681"/>
      <c r="DY30" s="681"/>
      <c r="DZ30" s="681"/>
      <c r="EA30" s="681"/>
      <c r="EB30" s="681"/>
      <c r="EC30" s="682"/>
    </row>
    <row r="31" spans="2:133" ht="11.25" customHeight="1" x14ac:dyDescent="0.15">
      <c r="B31" s="644" t="s">
        <v>311</v>
      </c>
      <c r="C31" s="645"/>
      <c r="D31" s="645"/>
      <c r="E31" s="645"/>
      <c r="F31" s="645"/>
      <c r="G31" s="645"/>
      <c r="H31" s="645"/>
      <c r="I31" s="645"/>
      <c r="J31" s="645"/>
      <c r="K31" s="645"/>
      <c r="L31" s="645"/>
      <c r="M31" s="645"/>
      <c r="N31" s="645"/>
      <c r="O31" s="645"/>
      <c r="P31" s="645"/>
      <c r="Q31" s="646"/>
      <c r="R31" s="647">
        <v>19856656</v>
      </c>
      <c r="S31" s="648"/>
      <c r="T31" s="648"/>
      <c r="U31" s="648"/>
      <c r="V31" s="648"/>
      <c r="W31" s="648"/>
      <c r="X31" s="648"/>
      <c r="Y31" s="649"/>
      <c r="Z31" s="650">
        <v>29</v>
      </c>
      <c r="AA31" s="650"/>
      <c r="AB31" s="650"/>
      <c r="AC31" s="650"/>
      <c r="AD31" s="651" t="s">
        <v>234</v>
      </c>
      <c r="AE31" s="651"/>
      <c r="AF31" s="651"/>
      <c r="AG31" s="651"/>
      <c r="AH31" s="651"/>
      <c r="AI31" s="651"/>
      <c r="AJ31" s="651"/>
      <c r="AK31" s="651"/>
      <c r="AL31" s="652" t="s">
        <v>234</v>
      </c>
      <c r="AM31" s="653"/>
      <c r="AN31" s="653"/>
      <c r="AO31" s="654"/>
      <c r="AP31" s="704" t="s">
        <v>312</v>
      </c>
      <c r="AQ31" s="705"/>
      <c r="AR31" s="705"/>
      <c r="AS31" s="705"/>
      <c r="AT31" s="710" t="s">
        <v>313</v>
      </c>
      <c r="AU31" s="231"/>
      <c r="AV31" s="231"/>
      <c r="AW31" s="231"/>
      <c r="AX31" s="633" t="s">
        <v>186</v>
      </c>
      <c r="AY31" s="634"/>
      <c r="AZ31" s="634"/>
      <c r="BA31" s="634"/>
      <c r="BB31" s="634"/>
      <c r="BC31" s="634"/>
      <c r="BD31" s="634"/>
      <c r="BE31" s="634"/>
      <c r="BF31" s="635"/>
      <c r="BG31" s="715">
        <v>96.3</v>
      </c>
      <c r="BH31" s="702"/>
      <c r="BI31" s="702"/>
      <c r="BJ31" s="702"/>
      <c r="BK31" s="702"/>
      <c r="BL31" s="702"/>
      <c r="BM31" s="642">
        <v>95.8</v>
      </c>
      <c r="BN31" s="702"/>
      <c r="BO31" s="702"/>
      <c r="BP31" s="702"/>
      <c r="BQ31" s="703"/>
      <c r="BR31" s="715">
        <v>99.6</v>
      </c>
      <c r="BS31" s="702"/>
      <c r="BT31" s="702"/>
      <c r="BU31" s="702"/>
      <c r="BV31" s="702"/>
      <c r="BW31" s="702"/>
      <c r="BX31" s="642">
        <v>99.1</v>
      </c>
      <c r="BY31" s="702"/>
      <c r="BZ31" s="702"/>
      <c r="CA31" s="702"/>
      <c r="CB31" s="703"/>
      <c r="CD31" s="689"/>
      <c r="CE31" s="690"/>
      <c r="CF31" s="662" t="s">
        <v>314</v>
      </c>
      <c r="CG31" s="663"/>
      <c r="CH31" s="663"/>
      <c r="CI31" s="663"/>
      <c r="CJ31" s="663"/>
      <c r="CK31" s="663"/>
      <c r="CL31" s="663"/>
      <c r="CM31" s="663"/>
      <c r="CN31" s="663"/>
      <c r="CO31" s="663"/>
      <c r="CP31" s="663"/>
      <c r="CQ31" s="664"/>
      <c r="CR31" s="647">
        <v>530887</v>
      </c>
      <c r="CS31" s="683"/>
      <c r="CT31" s="683"/>
      <c r="CU31" s="683"/>
      <c r="CV31" s="683"/>
      <c r="CW31" s="683"/>
      <c r="CX31" s="683"/>
      <c r="CY31" s="684"/>
      <c r="CZ31" s="652">
        <v>0.8</v>
      </c>
      <c r="DA31" s="681"/>
      <c r="DB31" s="681"/>
      <c r="DC31" s="685"/>
      <c r="DD31" s="656">
        <v>514051</v>
      </c>
      <c r="DE31" s="683"/>
      <c r="DF31" s="683"/>
      <c r="DG31" s="683"/>
      <c r="DH31" s="683"/>
      <c r="DI31" s="683"/>
      <c r="DJ31" s="683"/>
      <c r="DK31" s="684"/>
      <c r="DL31" s="656">
        <v>514051</v>
      </c>
      <c r="DM31" s="683"/>
      <c r="DN31" s="683"/>
      <c r="DO31" s="683"/>
      <c r="DP31" s="683"/>
      <c r="DQ31" s="683"/>
      <c r="DR31" s="683"/>
      <c r="DS31" s="683"/>
      <c r="DT31" s="683"/>
      <c r="DU31" s="683"/>
      <c r="DV31" s="684"/>
      <c r="DW31" s="652">
        <v>2.2000000000000002</v>
      </c>
      <c r="DX31" s="681"/>
      <c r="DY31" s="681"/>
      <c r="DZ31" s="681"/>
      <c r="EA31" s="681"/>
      <c r="EB31" s="681"/>
      <c r="EC31" s="682"/>
    </row>
    <row r="32" spans="2:133" ht="11.25" customHeight="1" x14ac:dyDescent="0.15">
      <c r="B32" s="693" t="s">
        <v>315</v>
      </c>
      <c r="C32" s="694"/>
      <c r="D32" s="694"/>
      <c r="E32" s="694"/>
      <c r="F32" s="694"/>
      <c r="G32" s="694"/>
      <c r="H32" s="694"/>
      <c r="I32" s="694"/>
      <c r="J32" s="694"/>
      <c r="K32" s="694"/>
      <c r="L32" s="694"/>
      <c r="M32" s="694"/>
      <c r="N32" s="694"/>
      <c r="O32" s="694"/>
      <c r="P32" s="694"/>
      <c r="Q32" s="695"/>
      <c r="R32" s="647" t="s">
        <v>129</v>
      </c>
      <c r="S32" s="648"/>
      <c r="T32" s="648"/>
      <c r="U32" s="648"/>
      <c r="V32" s="648"/>
      <c r="W32" s="648"/>
      <c r="X32" s="648"/>
      <c r="Y32" s="649"/>
      <c r="Z32" s="650" t="s">
        <v>129</v>
      </c>
      <c r="AA32" s="650"/>
      <c r="AB32" s="650"/>
      <c r="AC32" s="650"/>
      <c r="AD32" s="651" t="s">
        <v>129</v>
      </c>
      <c r="AE32" s="651"/>
      <c r="AF32" s="651"/>
      <c r="AG32" s="651"/>
      <c r="AH32" s="651"/>
      <c r="AI32" s="651"/>
      <c r="AJ32" s="651"/>
      <c r="AK32" s="651"/>
      <c r="AL32" s="652" t="s">
        <v>129</v>
      </c>
      <c r="AM32" s="653"/>
      <c r="AN32" s="653"/>
      <c r="AO32" s="654"/>
      <c r="AP32" s="706"/>
      <c r="AQ32" s="707"/>
      <c r="AR32" s="707"/>
      <c r="AS32" s="707"/>
      <c r="AT32" s="711"/>
      <c r="AU32" s="230" t="s">
        <v>316</v>
      </c>
      <c r="AV32" s="230"/>
      <c r="AW32" s="230"/>
      <c r="AX32" s="644" t="s">
        <v>317</v>
      </c>
      <c r="AY32" s="645"/>
      <c r="AZ32" s="645"/>
      <c r="BA32" s="645"/>
      <c r="BB32" s="645"/>
      <c r="BC32" s="645"/>
      <c r="BD32" s="645"/>
      <c r="BE32" s="645"/>
      <c r="BF32" s="646"/>
      <c r="BG32" s="716">
        <v>93.9</v>
      </c>
      <c r="BH32" s="683"/>
      <c r="BI32" s="683"/>
      <c r="BJ32" s="683"/>
      <c r="BK32" s="683"/>
      <c r="BL32" s="683"/>
      <c r="BM32" s="653">
        <v>93.1</v>
      </c>
      <c r="BN32" s="713"/>
      <c r="BO32" s="713"/>
      <c r="BP32" s="713"/>
      <c r="BQ32" s="714"/>
      <c r="BR32" s="716">
        <v>99.4</v>
      </c>
      <c r="BS32" s="683"/>
      <c r="BT32" s="683"/>
      <c r="BU32" s="683"/>
      <c r="BV32" s="683"/>
      <c r="BW32" s="683"/>
      <c r="BX32" s="653">
        <v>98.6</v>
      </c>
      <c r="BY32" s="713"/>
      <c r="BZ32" s="713"/>
      <c r="CA32" s="713"/>
      <c r="CB32" s="714"/>
      <c r="CD32" s="691"/>
      <c r="CE32" s="692"/>
      <c r="CF32" s="662" t="s">
        <v>318</v>
      </c>
      <c r="CG32" s="663"/>
      <c r="CH32" s="663"/>
      <c r="CI32" s="663"/>
      <c r="CJ32" s="663"/>
      <c r="CK32" s="663"/>
      <c r="CL32" s="663"/>
      <c r="CM32" s="663"/>
      <c r="CN32" s="663"/>
      <c r="CO32" s="663"/>
      <c r="CP32" s="663"/>
      <c r="CQ32" s="664"/>
      <c r="CR32" s="647">
        <v>2276</v>
      </c>
      <c r="CS32" s="648"/>
      <c r="CT32" s="648"/>
      <c r="CU32" s="648"/>
      <c r="CV32" s="648"/>
      <c r="CW32" s="648"/>
      <c r="CX32" s="648"/>
      <c r="CY32" s="649"/>
      <c r="CZ32" s="652">
        <v>0</v>
      </c>
      <c r="DA32" s="681"/>
      <c r="DB32" s="681"/>
      <c r="DC32" s="685"/>
      <c r="DD32" s="656">
        <v>2276</v>
      </c>
      <c r="DE32" s="648"/>
      <c r="DF32" s="648"/>
      <c r="DG32" s="648"/>
      <c r="DH32" s="648"/>
      <c r="DI32" s="648"/>
      <c r="DJ32" s="648"/>
      <c r="DK32" s="649"/>
      <c r="DL32" s="656">
        <v>2276</v>
      </c>
      <c r="DM32" s="648"/>
      <c r="DN32" s="648"/>
      <c r="DO32" s="648"/>
      <c r="DP32" s="648"/>
      <c r="DQ32" s="648"/>
      <c r="DR32" s="648"/>
      <c r="DS32" s="648"/>
      <c r="DT32" s="648"/>
      <c r="DU32" s="648"/>
      <c r="DV32" s="649"/>
      <c r="DW32" s="652">
        <v>0</v>
      </c>
      <c r="DX32" s="681"/>
      <c r="DY32" s="681"/>
      <c r="DZ32" s="681"/>
      <c r="EA32" s="681"/>
      <c r="EB32" s="681"/>
      <c r="EC32" s="682"/>
    </row>
    <row r="33" spans="2:133" ht="11.25" customHeight="1" x14ac:dyDescent="0.15">
      <c r="B33" s="644" t="s">
        <v>319</v>
      </c>
      <c r="C33" s="645"/>
      <c r="D33" s="645"/>
      <c r="E33" s="645"/>
      <c r="F33" s="645"/>
      <c r="G33" s="645"/>
      <c r="H33" s="645"/>
      <c r="I33" s="645"/>
      <c r="J33" s="645"/>
      <c r="K33" s="645"/>
      <c r="L33" s="645"/>
      <c r="M33" s="645"/>
      <c r="N33" s="645"/>
      <c r="O33" s="645"/>
      <c r="P33" s="645"/>
      <c r="Q33" s="646"/>
      <c r="R33" s="647">
        <v>3200308</v>
      </c>
      <c r="S33" s="648"/>
      <c r="T33" s="648"/>
      <c r="U33" s="648"/>
      <c r="V33" s="648"/>
      <c r="W33" s="648"/>
      <c r="X33" s="648"/>
      <c r="Y33" s="649"/>
      <c r="Z33" s="650">
        <v>4.7</v>
      </c>
      <c r="AA33" s="650"/>
      <c r="AB33" s="650"/>
      <c r="AC33" s="650"/>
      <c r="AD33" s="651" t="s">
        <v>129</v>
      </c>
      <c r="AE33" s="651"/>
      <c r="AF33" s="651"/>
      <c r="AG33" s="651"/>
      <c r="AH33" s="651"/>
      <c r="AI33" s="651"/>
      <c r="AJ33" s="651"/>
      <c r="AK33" s="651"/>
      <c r="AL33" s="652" t="s">
        <v>234</v>
      </c>
      <c r="AM33" s="653"/>
      <c r="AN33" s="653"/>
      <c r="AO33" s="654"/>
      <c r="AP33" s="708"/>
      <c r="AQ33" s="709"/>
      <c r="AR33" s="709"/>
      <c r="AS33" s="709"/>
      <c r="AT33" s="712"/>
      <c r="AU33" s="232"/>
      <c r="AV33" s="232"/>
      <c r="AW33" s="232"/>
      <c r="AX33" s="697" t="s">
        <v>320</v>
      </c>
      <c r="AY33" s="698"/>
      <c r="AZ33" s="698"/>
      <c r="BA33" s="698"/>
      <c r="BB33" s="698"/>
      <c r="BC33" s="698"/>
      <c r="BD33" s="698"/>
      <c r="BE33" s="698"/>
      <c r="BF33" s="699"/>
      <c r="BG33" s="717">
        <v>96.8</v>
      </c>
      <c r="BH33" s="718"/>
      <c r="BI33" s="718"/>
      <c r="BJ33" s="718"/>
      <c r="BK33" s="718"/>
      <c r="BL33" s="718"/>
      <c r="BM33" s="719">
        <v>96.4</v>
      </c>
      <c r="BN33" s="718"/>
      <c r="BO33" s="718"/>
      <c r="BP33" s="718"/>
      <c r="BQ33" s="720"/>
      <c r="BR33" s="717">
        <v>99.7</v>
      </c>
      <c r="BS33" s="718"/>
      <c r="BT33" s="718"/>
      <c r="BU33" s="718"/>
      <c r="BV33" s="718"/>
      <c r="BW33" s="718"/>
      <c r="BX33" s="719">
        <v>99.2</v>
      </c>
      <c r="BY33" s="718"/>
      <c r="BZ33" s="718"/>
      <c r="CA33" s="718"/>
      <c r="CB33" s="720"/>
      <c r="CD33" s="662" t="s">
        <v>321</v>
      </c>
      <c r="CE33" s="663"/>
      <c r="CF33" s="663"/>
      <c r="CG33" s="663"/>
      <c r="CH33" s="663"/>
      <c r="CI33" s="663"/>
      <c r="CJ33" s="663"/>
      <c r="CK33" s="663"/>
      <c r="CL33" s="663"/>
      <c r="CM33" s="663"/>
      <c r="CN33" s="663"/>
      <c r="CO33" s="663"/>
      <c r="CP33" s="663"/>
      <c r="CQ33" s="664"/>
      <c r="CR33" s="647">
        <v>38800563</v>
      </c>
      <c r="CS33" s="683"/>
      <c r="CT33" s="683"/>
      <c r="CU33" s="683"/>
      <c r="CV33" s="683"/>
      <c r="CW33" s="683"/>
      <c r="CX33" s="683"/>
      <c r="CY33" s="684"/>
      <c r="CZ33" s="652">
        <v>57</v>
      </c>
      <c r="DA33" s="681"/>
      <c r="DB33" s="681"/>
      <c r="DC33" s="685"/>
      <c r="DD33" s="656">
        <v>17630400</v>
      </c>
      <c r="DE33" s="683"/>
      <c r="DF33" s="683"/>
      <c r="DG33" s="683"/>
      <c r="DH33" s="683"/>
      <c r="DI33" s="683"/>
      <c r="DJ33" s="683"/>
      <c r="DK33" s="684"/>
      <c r="DL33" s="656">
        <v>12426141</v>
      </c>
      <c r="DM33" s="683"/>
      <c r="DN33" s="683"/>
      <c r="DO33" s="683"/>
      <c r="DP33" s="683"/>
      <c r="DQ33" s="683"/>
      <c r="DR33" s="683"/>
      <c r="DS33" s="683"/>
      <c r="DT33" s="683"/>
      <c r="DU33" s="683"/>
      <c r="DV33" s="684"/>
      <c r="DW33" s="652">
        <v>53.9</v>
      </c>
      <c r="DX33" s="681"/>
      <c r="DY33" s="681"/>
      <c r="DZ33" s="681"/>
      <c r="EA33" s="681"/>
      <c r="EB33" s="681"/>
      <c r="EC33" s="682"/>
    </row>
    <row r="34" spans="2:133" ht="11.25" customHeight="1" x14ac:dyDescent="0.15">
      <c r="B34" s="644" t="s">
        <v>322</v>
      </c>
      <c r="C34" s="645"/>
      <c r="D34" s="645"/>
      <c r="E34" s="645"/>
      <c r="F34" s="645"/>
      <c r="G34" s="645"/>
      <c r="H34" s="645"/>
      <c r="I34" s="645"/>
      <c r="J34" s="645"/>
      <c r="K34" s="645"/>
      <c r="L34" s="645"/>
      <c r="M34" s="645"/>
      <c r="N34" s="645"/>
      <c r="O34" s="645"/>
      <c r="P34" s="645"/>
      <c r="Q34" s="646"/>
      <c r="R34" s="647">
        <v>234078</v>
      </c>
      <c r="S34" s="648"/>
      <c r="T34" s="648"/>
      <c r="U34" s="648"/>
      <c r="V34" s="648"/>
      <c r="W34" s="648"/>
      <c r="X34" s="648"/>
      <c r="Y34" s="649"/>
      <c r="Z34" s="650">
        <v>0.3</v>
      </c>
      <c r="AA34" s="650"/>
      <c r="AB34" s="650"/>
      <c r="AC34" s="650"/>
      <c r="AD34" s="651">
        <v>6010</v>
      </c>
      <c r="AE34" s="651"/>
      <c r="AF34" s="651"/>
      <c r="AG34" s="651"/>
      <c r="AH34" s="651"/>
      <c r="AI34" s="651"/>
      <c r="AJ34" s="651"/>
      <c r="AK34" s="651"/>
      <c r="AL34" s="652">
        <v>0</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323</v>
      </c>
      <c r="CE34" s="663"/>
      <c r="CF34" s="663"/>
      <c r="CG34" s="663"/>
      <c r="CH34" s="663"/>
      <c r="CI34" s="663"/>
      <c r="CJ34" s="663"/>
      <c r="CK34" s="663"/>
      <c r="CL34" s="663"/>
      <c r="CM34" s="663"/>
      <c r="CN34" s="663"/>
      <c r="CO34" s="663"/>
      <c r="CP34" s="663"/>
      <c r="CQ34" s="664"/>
      <c r="CR34" s="647">
        <v>7815553</v>
      </c>
      <c r="CS34" s="648"/>
      <c r="CT34" s="648"/>
      <c r="CU34" s="648"/>
      <c r="CV34" s="648"/>
      <c r="CW34" s="648"/>
      <c r="CX34" s="648"/>
      <c r="CY34" s="649"/>
      <c r="CZ34" s="652">
        <v>11.5</v>
      </c>
      <c r="DA34" s="681"/>
      <c r="DB34" s="681"/>
      <c r="DC34" s="685"/>
      <c r="DD34" s="656">
        <v>6068599</v>
      </c>
      <c r="DE34" s="648"/>
      <c r="DF34" s="648"/>
      <c r="DG34" s="648"/>
      <c r="DH34" s="648"/>
      <c r="DI34" s="648"/>
      <c r="DJ34" s="648"/>
      <c r="DK34" s="649"/>
      <c r="DL34" s="656">
        <v>4309508</v>
      </c>
      <c r="DM34" s="648"/>
      <c r="DN34" s="648"/>
      <c r="DO34" s="648"/>
      <c r="DP34" s="648"/>
      <c r="DQ34" s="648"/>
      <c r="DR34" s="648"/>
      <c r="DS34" s="648"/>
      <c r="DT34" s="648"/>
      <c r="DU34" s="648"/>
      <c r="DV34" s="649"/>
      <c r="DW34" s="652">
        <v>18.7</v>
      </c>
      <c r="DX34" s="681"/>
      <c r="DY34" s="681"/>
      <c r="DZ34" s="681"/>
      <c r="EA34" s="681"/>
      <c r="EB34" s="681"/>
      <c r="EC34" s="682"/>
    </row>
    <row r="35" spans="2:133" ht="11.25" customHeight="1" x14ac:dyDescent="0.15">
      <c r="B35" s="644" t="s">
        <v>324</v>
      </c>
      <c r="C35" s="645"/>
      <c r="D35" s="645"/>
      <c r="E35" s="645"/>
      <c r="F35" s="645"/>
      <c r="G35" s="645"/>
      <c r="H35" s="645"/>
      <c r="I35" s="645"/>
      <c r="J35" s="645"/>
      <c r="K35" s="645"/>
      <c r="L35" s="645"/>
      <c r="M35" s="645"/>
      <c r="N35" s="645"/>
      <c r="O35" s="645"/>
      <c r="P35" s="645"/>
      <c r="Q35" s="646"/>
      <c r="R35" s="647">
        <v>2307645</v>
      </c>
      <c r="S35" s="648"/>
      <c r="T35" s="648"/>
      <c r="U35" s="648"/>
      <c r="V35" s="648"/>
      <c r="W35" s="648"/>
      <c r="X35" s="648"/>
      <c r="Y35" s="649"/>
      <c r="Z35" s="650">
        <v>3.4</v>
      </c>
      <c r="AA35" s="650"/>
      <c r="AB35" s="650"/>
      <c r="AC35" s="650"/>
      <c r="AD35" s="651" t="s">
        <v>129</v>
      </c>
      <c r="AE35" s="651"/>
      <c r="AF35" s="651"/>
      <c r="AG35" s="651"/>
      <c r="AH35" s="651"/>
      <c r="AI35" s="651"/>
      <c r="AJ35" s="651"/>
      <c r="AK35" s="651"/>
      <c r="AL35" s="652" t="s">
        <v>129</v>
      </c>
      <c r="AM35" s="653"/>
      <c r="AN35" s="653"/>
      <c r="AO35" s="654"/>
      <c r="AP35" s="235"/>
      <c r="AQ35" s="626" t="s">
        <v>325</v>
      </c>
      <c r="AR35" s="627"/>
      <c r="AS35" s="627"/>
      <c r="AT35" s="627"/>
      <c r="AU35" s="627"/>
      <c r="AV35" s="627"/>
      <c r="AW35" s="627"/>
      <c r="AX35" s="627"/>
      <c r="AY35" s="627"/>
      <c r="AZ35" s="627"/>
      <c r="BA35" s="627"/>
      <c r="BB35" s="627"/>
      <c r="BC35" s="627"/>
      <c r="BD35" s="627"/>
      <c r="BE35" s="627"/>
      <c r="BF35" s="628"/>
      <c r="BG35" s="626" t="s">
        <v>326</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327</v>
      </c>
      <c r="CE35" s="663"/>
      <c r="CF35" s="663"/>
      <c r="CG35" s="663"/>
      <c r="CH35" s="663"/>
      <c r="CI35" s="663"/>
      <c r="CJ35" s="663"/>
      <c r="CK35" s="663"/>
      <c r="CL35" s="663"/>
      <c r="CM35" s="663"/>
      <c r="CN35" s="663"/>
      <c r="CO35" s="663"/>
      <c r="CP35" s="663"/>
      <c r="CQ35" s="664"/>
      <c r="CR35" s="647">
        <v>111242</v>
      </c>
      <c r="CS35" s="683"/>
      <c r="CT35" s="683"/>
      <c r="CU35" s="683"/>
      <c r="CV35" s="683"/>
      <c r="CW35" s="683"/>
      <c r="CX35" s="683"/>
      <c r="CY35" s="684"/>
      <c r="CZ35" s="652">
        <v>0.2</v>
      </c>
      <c r="DA35" s="681"/>
      <c r="DB35" s="681"/>
      <c r="DC35" s="685"/>
      <c r="DD35" s="656">
        <v>101722</v>
      </c>
      <c r="DE35" s="683"/>
      <c r="DF35" s="683"/>
      <c r="DG35" s="683"/>
      <c r="DH35" s="683"/>
      <c r="DI35" s="683"/>
      <c r="DJ35" s="683"/>
      <c r="DK35" s="684"/>
      <c r="DL35" s="656">
        <v>101722</v>
      </c>
      <c r="DM35" s="683"/>
      <c r="DN35" s="683"/>
      <c r="DO35" s="683"/>
      <c r="DP35" s="683"/>
      <c r="DQ35" s="683"/>
      <c r="DR35" s="683"/>
      <c r="DS35" s="683"/>
      <c r="DT35" s="683"/>
      <c r="DU35" s="683"/>
      <c r="DV35" s="684"/>
      <c r="DW35" s="652">
        <v>0.4</v>
      </c>
      <c r="DX35" s="681"/>
      <c r="DY35" s="681"/>
      <c r="DZ35" s="681"/>
      <c r="EA35" s="681"/>
      <c r="EB35" s="681"/>
      <c r="EC35" s="682"/>
    </row>
    <row r="36" spans="2:133" ht="11.25" customHeight="1" x14ac:dyDescent="0.15">
      <c r="B36" s="644" t="s">
        <v>328</v>
      </c>
      <c r="C36" s="645"/>
      <c r="D36" s="645"/>
      <c r="E36" s="645"/>
      <c r="F36" s="645"/>
      <c r="G36" s="645"/>
      <c r="H36" s="645"/>
      <c r="I36" s="645"/>
      <c r="J36" s="645"/>
      <c r="K36" s="645"/>
      <c r="L36" s="645"/>
      <c r="M36" s="645"/>
      <c r="N36" s="645"/>
      <c r="O36" s="645"/>
      <c r="P36" s="645"/>
      <c r="Q36" s="646"/>
      <c r="R36" s="647">
        <v>8622126</v>
      </c>
      <c r="S36" s="648"/>
      <c r="T36" s="648"/>
      <c r="U36" s="648"/>
      <c r="V36" s="648"/>
      <c r="W36" s="648"/>
      <c r="X36" s="648"/>
      <c r="Y36" s="649"/>
      <c r="Z36" s="650">
        <v>12.6</v>
      </c>
      <c r="AA36" s="650"/>
      <c r="AB36" s="650"/>
      <c r="AC36" s="650"/>
      <c r="AD36" s="651" t="s">
        <v>129</v>
      </c>
      <c r="AE36" s="651"/>
      <c r="AF36" s="651"/>
      <c r="AG36" s="651"/>
      <c r="AH36" s="651"/>
      <c r="AI36" s="651"/>
      <c r="AJ36" s="651"/>
      <c r="AK36" s="651"/>
      <c r="AL36" s="652" t="s">
        <v>129</v>
      </c>
      <c r="AM36" s="653"/>
      <c r="AN36" s="653"/>
      <c r="AO36" s="654"/>
      <c r="AP36" s="235"/>
      <c r="AQ36" s="721" t="s">
        <v>329</v>
      </c>
      <c r="AR36" s="722"/>
      <c r="AS36" s="722"/>
      <c r="AT36" s="722"/>
      <c r="AU36" s="722"/>
      <c r="AV36" s="722"/>
      <c r="AW36" s="722"/>
      <c r="AX36" s="722"/>
      <c r="AY36" s="723"/>
      <c r="AZ36" s="636">
        <v>5794461</v>
      </c>
      <c r="BA36" s="637"/>
      <c r="BB36" s="637"/>
      <c r="BC36" s="637"/>
      <c r="BD36" s="637"/>
      <c r="BE36" s="637"/>
      <c r="BF36" s="724"/>
      <c r="BG36" s="658" t="s">
        <v>330</v>
      </c>
      <c r="BH36" s="659"/>
      <c r="BI36" s="659"/>
      <c r="BJ36" s="659"/>
      <c r="BK36" s="659"/>
      <c r="BL36" s="659"/>
      <c r="BM36" s="659"/>
      <c r="BN36" s="659"/>
      <c r="BO36" s="659"/>
      <c r="BP36" s="659"/>
      <c r="BQ36" s="659"/>
      <c r="BR36" s="659"/>
      <c r="BS36" s="659"/>
      <c r="BT36" s="659"/>
      <c r="BU36" s="660"/>
      <c r="BV36" s="636">
        <v>678078</v>
      </c>
      <c r="BW36" s="637"/>
      <c r="BX36" s="637"/>
      <c r="BY36" s="637"/>
      <c r="BZ36" s="637"/>
      <c r="CA36" s="637"/>
      <c r="CB36" s="724"/>
      <c r="CD36" s="662" t="s">
        <v>331</v>
      </c>
      <c r="CE36" s="663"/>
      <c r="CF36" s="663"/>
      <c r="CG36" s="663"/>
      <c r="CH36" s="663"/>
      <c r="CI36" s="663"/>
      <c r="CJ36" s="663"/>
      <c r="CK36" s="663"/>
      <c r="CL36" s="663"/>
      <c r="CM36" s="663"/>
      <c r="CN36" s="663"/>
      <c r="CO36" s="663"/>
      <c r="CP36" s="663"/>
      <c r="CQ36" s="664"/>
      <c r="CR36" s="647">
        <v>18072429</v>
      </c>
      <c r="CS36" s="648"/>
      <c r="CT36" s="648"/>
      <c r="CU36" s="648"/>
      <c r="CV36" s="648"/>
      <c r="CW36" s="648"/>
      <c r="CX36" s="648"/>
      <c r="CY36" s="649"/>
      <c r="CZ36" s="652">
        <v>26.6</v>
      </c>
      <c r="DA36" s="681"/>
      <c r="DB36" s="681"/>
      <c r="DC36" s="685"/>
      <c r="DD36" s="656">
        <v>7332142</v>
      </c>
      <c r="DE36" s="648"/>
      <c r="DF36" s="648"/>
      <c r="DG36" s="648"/>
      <c r="DH36" s="648"/>
      <c r="DI36" s="648"/>
      <c r="DJ36" s="648"/>
      <c r="DK36" s="649"/>
      <c r="DL36" s="656">
        <v>4771065</v>
      </c>
      <c r="DM36" s="648"/>
      <c r="DN36" s="648"/>
      <c r="DO36" s="648"/>
      <c r="DP36" s="648"/>
      <c r="DQ36" s="648"/>
      <c r="DR36" s="648"/>
      <c r="DS36" s="648"/>
      <c r="DT36" s="648"/>
      <c r="DU36" s="648"/>
      <c r="DV36" s="649"/>
      <c r="DW36" s="652">
        <v>20.7</v>
      </c>
      <c r="DX36" s="681"/>
      <c r="DY36" s="681"/>
      <c r="DZ36" s="681"/>
      <c r="EA36" s="681"/>
      <c r="EB36" s="681"/>
      <c r="EC36" s="682"/>
    </row>
    <row r="37" spans="2:133" ht="11.25" customHeight="1" x14ac:dyDescent="0.15">
      <c r="B37" s="644" t="s">
        <v>332</v>
      </c>
      <c r="C37" s="645"/>
      <c r="D37" s="645"/>
      <c r="E37" s="645"/>
      <c r="F37" s="645"/>
      <c r="G37" s="645"/>
      <c r="H37" s="645"/>
      <c r="I37" s="645"/>
      <c r="J37" s="645"/>
      <c r="K37" s="645"/>
      <c r="L37" s="645"/>
      <c r="M37" s="645"/>
      <c r="N37" s="645"/>
      <c r="O37" s="645"/>
      <c r="P37" s="645"/>
      <c r="Q37" s="646"/>
      <c r="R37" s="647">
        <v>282779</v>
      </c>
      <c r="S37" s="648"/>
      <c r="T37" s="648"/>
      <c r="U37" s="648"/>
      <c r="V37" s="648"/>
      <c r="W37" s="648"/>
      <c r="X37" s="648"/>
      <c r="Y37" s="649"/>
      <c r="Z37" s="650">
        <v>0.4</v>
      </c>
      <c r="AA37" s="650"/>
      <c r="AB37" s="650"/>
      <c r="AC37" s="650"/>
      <c r="AD37" s="651" t="s">
        <v>234</v>
      </c>
      <c r="AE37" s="651"/>
      <c r="AF37" s="651"/>
      <c r="AG37" s="651"/>
      <c r="AH37" s="651"/>
      <c r="AI37" s="651"/>
      <c r="AJ37" s="651"/>
      <c r="AK37" s="651"/>
      <c r="AL37" s="652" t="s">
        <v>129</v>
      </c>
      <c r="AM37" s="653"/>
      <c r="AN37" s="653"/>
      <c r="AO37" s="654"/>
      <c r="AQ37" s="725" t="s">
        <v>333</v>
      </c>
      <c r="AR37" s="726"/>
      <c r="AS37" s="726"/>
      <c r="AT37" s="726"/>
      <c r="AU37" s="726"/>
      <c r="AV37" s="726"/>
      <c r="AW37" s="726"/>
      <c r="AX37" s="726"/>
      <c r="AY37" s="727"/>
      <c r="AZ37" s="647">
        <v>1719381</v>
      </c>
      <c r="BA37" s="648"/>
      <c r="BB37" s="648"/>
      <c r="BC37" s="648"/>
      <c r="BD37" s="683"/>
      <c r="BE37" s="683"/>
      <c r="BF37" s="714"/>
      <c r="BG37" s="662" t="s">
        <v>334</v>
      </c>
      <c r="BH37" s="663"/>
      <c r="BI37" s="663"/>
      <c r="BJ37" s="663"/>
      <c r="BK37" s="663"/>
      <c r="BL37" s="663"/>
      <c r="BM37" s="663"/>
      <c r="BN37" s="663"/>
      <c r="BO37" s="663"/>
      <c r="BP37" s="663"/>
      <c r="BQ37" s="663"/>
      <c r="BR37" s="663"/>
      <c r="BS37" s="663"/>
      <c r="BT37" s="663"/>
      <c r="BU37" s="664"/>
      <c r="BV37" s="647">
        <v>516412</v>
      </c>
      <c r="BW37" s="648"/>
      <c r="BX37" s="648"/>
      <c r="BY37" s="648"/>
      <c r="BZ37" s="648"/>
      <c r="CA37" s="648"/>
      <c r="CB37" s="657"/>
      <c r="CD37" s="662" t="s">
        <v>335</v>
      </c>
      <c r="CE37" s="663"/>
      <c r="CF37" s="663"/>
      <c r="CG37" s="663"/>
      <c r="CH37" s="663"/>
      <c r="CI37" s="663"/>
      <c r="CJ37" s="663"/>
      <c r="CK37" s="663"/>
      <c r="CL37" s="663"/>
      <c r="CM37" s="663"/>
      <c r="CN37" s="663"/>
      <c r="CO37" s="663"/>
      <c r="CP37" s="663"/>
      <c r="CQ37" s="664"/>
      <c r="CR37" s="647">
        <v>2247778</v>
      </c>
      <c r="CS37" s="683"/>
      <c r="CT37" s="683"/>
      <c r="CU37" s="683"/>
      <c r="CV37" s="683"/>
      <c r="CW37" s="683"/>
      <c r="CX37" s="683"/>
      <c r="CY37" s="684"/>
      <c r="CZ37" s="652">
        <v>3.3</v>
      </c>
      <c r="DA37" s="681"/>
      <c r="DB37" s="681"/>
      <c r="DC37" s="685"/>
      <c r="DD37" s="656">
        <v>2245725</v>
      </c>
      <c r="DE37" s="683"/>
      <c r="DF37" s="683"/>
      <c r="DG37" s="683"/>
      <c r="DH37" s="683"/>
      <c r="DI37" s="683"/>
      <c r="DJ37" s="683"/>
      <c r="DK37" s="684"/>
      <c r="DL37" s="656">
        <v>1786896</v>
      </c>
      <c r="DM37" s="683"/>
      <c r="DN37" s="683"/>
      <c r="DO37" s="683"/>
      <c r="DP37" s="683"/>
      <c r="DQ37" s="683"/>
      <c r="DR37" s="683"/>
      <c r="DS37" s="683"/>
      <c r="DT37" s="683"/>
      <c r="DU37" s="683"/>
      <c r="DV37" s="684"/>
      <c r="DW37" s="652">
        <v>7.8</v>
      </c>
      <c r="DX37" s="681"/>
      <c r="DY37" s="681"/>
      <c r="DZ37" s="681"/>
      <c r="EA37" s="681"/>
      <c r="EB37" s="681"/>
      <c r="EC37" s="682"/>
    </row>
    <row r="38" spans="2:133" ht="11.25" customHeight="1" x14ac:dyDescent="0.15">
      <c r="B38" s="644" t="s">
        <v>336</v>
      </c>
      <c r="C38" s="645"/>
      <c r="D38" s="645"/>
      <c r="E38" s="645"/>
      <c r="F38" s="645"/>
      <c r="G38" s="645"/>
      <c r="H38" s="645"/>
      <c r="I38" s="645"/>
      <c r="J38" s="645"/>
      <c r="K38" s="645"/>
      <c r="L38" s="645"/>
      <c r="M38" s="645"/>
      <c r="N38" s="645"/>
      <c r="O38" s="645"/>
      <c r="P38" s="645"/>
      <c r="Q38" s="646"/>
      <c r="R38" s="647">
        <v>4311408</v>
      </c>
      <c r="S38" s="648"/>
      <c r="T38" s="648"/>
      <c r="U38" s="648"/>
      <c r="V38" s="648"/>
      <c r="W38" s="648"/>
      <c r="X38" s="648"/>
      <c r="Y38" s="649"/>
      <c r="Z38" s="650">
        <v>6.3</v>
      </c>
      <c r="AA38" s="650"/>
      <c r="AB38" s="650"/>
      <c r="AC38" s="650"/>
      <c r="AD38" s="651">
        <v>69475</v>
      </c>
      <c r="AE38" s="651"/>
      <c r="AF38" s="651"/>
      <c r="AG38" s="651"/>
      <c r="AH38" s="651"/>
      <c r="AI38" s="651"/>
      <c r="AJ38" s="651"/>
      <c r="AK38" s="651"/>
      <c r="AL38" s="652">
        <v>0.3</v>
      </c>
      <c r="AM38" s="653"/>
      <c r="AN38" s="653"/>
      <c r="AO38" s="654"/>
      <c r="AQ38" s="725" t="s">
        <v>337</v>
      </c>
      <c r="AR38" s="726"/>
      <c r="AS38" s="726"/>
      <c r="AT38" s="726"/>
      <c r="AU38" s="726"/>
      <c r="AV38" s="726"/>
      <c r="AW38" s="726"/>
      <c r="AX38" s="726"/>
      <c r="AY38" s="727"/>
      <c r="AZ38" s="647">
        <v>4430</v>
      </c>
      <c r="BA38" s="648"/>
      <c r="BB38" s="648"/>
      <c r="BC38" s="648"/>
      <c r="BD38" s="683"/>
      <c r="BE38" s="683"/>
      <c r="BF38" s="714"/>
      <c r="BG38" s="662" t="s">
        <v>338</v>
      </c>
      <c r="BH38" s="663"/>
      <c r="BI38" s="663"/>
      <c r="BJ38" s="663"/>
      <c r="BK38" s="663"/>
      <c r="BL38" s="663"/>
      <c r="BM38" s="663"/>
      <c r="BN38" s="663"/>
      <c r="BO38" s="663"/>
      <c r="BP38" s="663"/>
      <c r="BQ38" s="663"/>
      <c r="BR38" s="663"/>
      <c r="BS38" s="663"/>
      <c r="BT38" s="663"/>
      <c r="BU38" s="664"/>
      <c r="BV38" s="647">
        <v>13105</v>
      </c>
      <c r="BW38" s="648"/>
      <c r="BX38" s="648"/>
      <c r="BY38" s="648"/>
      <c r="BZ38" s="648"/>
      <c r="CA38" s="648"/>
      <c r="CB38" s="657"/>
      <c r="CD38" s="662" t="s">
        <v>339</v>
      </c>
      <c r="CE38" s="663"/>
      <c r="CF38" s="663"/>
      <c r="CG38" s="663"/>
      <c r="CH38" s="663"/>
      <c r="CI38" s="663"/>
      <c r="CJ38" s="663"/>
      <c r="CK38" s="663"/>
      <c r="CL38" s="663"/>
      <c r="CM38" s="663"/>
      <c r="CN38" s="663"/>
      <c r="CO38" s="663"/>
      <c r="CP38" s="663"/>
      <c r="CQ38" s="664"/>
      <c r="CR38" s="647">
        <v>4070650</v>
      </c>
      <c r="CS38" s="648"/>
      <c r="CT38" s="648"/>
      <c r="CU38" s="648"/>
      <c r="CV38" s="648"/>
      <c r="CW38" s="648"/>
      <c r="CX38" s="648"/>
      <c r="CY38" s="649"/>
      <c r="CZ38" s="652">
        <v>6</v>
      </c>
      <c r="DA38" s="681"/>
      <c r="DB38" s="681"/>
      <c r="DC38" s="685"/>
      <c r="DD38" s="656">
        <v>3135835</v>
      </c>
      <c r="DE38" s="648"/>
      <c r="DF38" s="648"/>
      <c r="DG38" s="648"/>
      <c r="DH38" s="648"/>
      <c r="DI38" s="648"/>
      <c r="DJ38" s="648"/>
      <c r="DK38" s="649"/>
      <c r="DL38" s="656">
        <v>2957930</v>
      </c>
      <c r="DM38" s="648"/>
      <c r="DN38" s="648"/>
      <c r="DO38" s="648"/>
      <c r="DP38" s="648"/>
      <c r="DQ38" s="648"/>
      <c r="DR38" s="648"/>
      <c r="DS38" s="648"/>
      <c r="DT38" s="648"/>
      <c r="DU38" s="648"/>
      <c r="DV38" s="649"/>
      <c r="DW38" s="652">
        <v>12.8</v>
      </c>
      <c r="DX38" s="681"/>
      <c r="DY38" s="681"/>
      <c r="DZ38" s="681"/>
      <c r="EA38" s="681"/>
      <c r="EB38" s="681"/>
      <c r="EC38" s="682"/>
    </row>
    <row r="39" spans="2:133" ht="11.25" customHeight="1" x14ac:dyDescent="0.15">
      <c r="B39" s="644" t="s">
        <v>340</v>
      </c>
      <c r="C39" s="645"/>
      <c r="D39" s="645"/>
      <c r="E39" s="645"/>
      <c r="F39" s="645"/>
      <c r="G39" s="645"/>
      <c r="H39" s="645"/>
      <c r="I39" s="645"/>
      <c r="J39" s="645"/>
      <c r="K39" s="645"/>
      <c r="L39" s="645"/>
      <c r="M39" s="645"/>
      <c r="N39" s="645"/>
      <c r="O39" s="645"/>
      <c r="P39" s="645"/>
      <c r="Q39" s="646"/>
      <c r="R39" s="647">
        <v>5082100</v>
      </c>
      <c r="S39" s="648"/>
      <c r="T39" s="648"/>
      <c r="U39" s="648"/>
      <c r="V39" s="648"/>
      <c r="W39" s="648"/>
      <c r="X39" s="648"/>
      <c r="Y39" s="649"/>
      <c r="Z39" s="650">
        <v>7.4</v>
      </c>
      <c r="AA39" s="650"/>
      <c r="AB39" s="650"/>
      <c r="AC39" s="650"/>
      <c r="AD39" s="651" t="s">
        <v>129</v>
      </c>
      <c r="AE39" s="651"/>
      <c r="AF39" s="651"/>
      <c r="AG39" s="651"/>
      <c r="AH39" s="651"/>
      <c r="AI39" s="651"/>
      <c r="AJ39" s="651"/>
      <c r="AK39" s="651"/>
      <c r="AL39" s="652" t="s">
        <v>129</v>
      </c>
      <c r="AM39" s="653"/>
      <c r="AN39" s="653"/>
      <c r="AO39" s="654"/>
      <c r="AQ39" s="725" t="s">
        <v>341</v>
      </c>
      <c r="AR39" s="726"/>
      <c r="AS39" s="726"/>
      <c r="AT39" s="726"/>
      <c r="AU39" s="726"/>
      <c r="AV39" s="726"/>
      <c r="AW39" s="726"/>
      <c r="AX39" s="726"/>
      <c r="AY39" s="727"/>
      <c r="AZ39" s="647" t="s">
        <v>234</v>
      </c>
      <c r="BA39" s="648"/>
      <c r="BB39" s="648"/>
      <c r="BC39" s="648"/>
      <c r="BD39" s="683"/>
      <c r="BE39" s="683"/>
      <c r="BF39" s="714"/>
      <c r="BG39" s="662" t="s">
        <v>342</v>
      </c>
      <c r="BH39" s="663"/>
      <c r="BI39" s="663"/>
      <c r="BJ39" s="663"/>
      <c r="BK39" s="663"/>
      <c r="BL39" s="663"/>
      <c r="BM39" s="663"/>
      <c r="BN39" s="663"/>
      <c r="BO39" s="663"/>
      <c r="BP39" s="663"/>
      <c r="BQ39" s="663"/>
      <c r="BR39" s="663"/>
      <c r="BS39" s="663"/>
      <c r="BT39" s="663"/>
      <c r="BU39" s="664"/>
      <c r="BV39" s="647">
        <v>20533</v>
      </c>
      <c r="BW39" s="648"/>
      <c r="BX39" s="648"/>
      <c r="BY39" s="648"/>
      <c r="BZ39" s="648"/>
      <c r="CA39" s="648"/>
      <c r="CB39" s="657"/>
      <c r="CD39" s="662" t="s">
        <v>343</v>
      </c>
      <c r="CE39" s="663"/>
      <c r="CF39" s="663"/>
      <c r="CG39" s="663"/>
      <c r="CH39" s="663"/>
      <c r="CI39" s="663"/>
      <c r="CJ39" s="663"/>
      <c r="CK39" s="663"/>
      <c r="CL39" s="663"/>
      <c r="CM39" s="663"/>
      <c r="CN39" s="663"/>
      <c r="CO39" s="663"/>
      <c r="CP39" s="663"/>
      <c r="CQ39" s="664"/>
      <c r="CR39" s="647">
        <v>3338973</v>
      </c>
      <c r="CS39" s="683"/>
      <c r="CT39" s="683"/>
      <c r="CU39" s="683"/>
      <c r="CV39" s="683"/>
      <c r="CW39" s="683"/>
      <c r="CX39" s="683"/>
      <c r="CY39" s="684"/>
      <c r="CZ39" s="652">
        <v>4.9000000000000004</v>
      </c>
      <c r="DA39" s="681"/>
      <c r="DB39" s="681"/>
      <c r="DC39" s="685"/>
      <c r="DD39" s="656">
        <v>706186</v>
      </c>
      <c r="DE39" s="683"/>
      <c r="DF39" s="683"/>
      <c r="DG39" s="683"/>
      <c r="DH39" s="683"/>
      <c r="DI39" s="683"/>
      <c r="DJ39" s="683"/>
      <c r="DK39" s="684"/>
      <c r="DL39" s="656" t="s">
        <v>129</v>
      </c>
      <c r="DM39" s="683"/>
      <c r="DN39" s="683"/>
      <c r="DO39" s="683"/>
      <c r="DP39" s="683"/>
      <c r="DQ39" s="683"/>
      <c r="DR39" s="683"/>
      <c r="DS39" s="683"/>
      <c r="DT39" s="683"/>
      <c r="DU39" s="683"/>
      <c r="DV39" s="684"/>
      <c r="DW39" s="652" t="s">
        <v>234</v>
      </c>
      <c r="DX39" s="681"/>
      <c r="DY39" s="681"/>
      <c r="DZ39" s="681"/>
      <c r="EA39" s="681"/>
      <c r="EB39" s="681"/>
      <c r="EC39" s="682"/>
    </row>
    <row r="40" spans="2:133" ht="11.25" customHeight="1" x14ac:dyDescent="0.15">
      <c r="B40" s="644" t="s">
        <v>344</v>
      </c>
      <c r="C40" s="645"/>
      <c r="D40" s="645"/>
      <c r="E40" s="645"/>
      <c r="F40" s="645"/>
      <c r="G40" s="645"/>
      <c r="H40" s="645"/>
      <c r="I40" s="645"/>
      <c r="J40" s="645"/>
      <c r="K40" s="645"/>
      <c r="L40" s="645"/>
      <c r="M40" s="645"/>
      <c r="N40" s="645"/>
      <c r="O40" s="645"/>
      <c r="P40" s="645"/>
      <c r="Q40" s="646"/>
      <c r="R40" s="647">
        <v>430600</v>
      </c>
      <c r="S40" s="648"/>
      <c r="T40" s="648"/>
      <c r="U40" s="648"/>
      <c r="V40" s="648"/>
      <c r="W40" s="648"/>
      <c r="X40" s="648"/>
      <c r="Y40" s="649"/>
      <c r="Z40" s="650">
        <v>0.6</v>
      </c>
      <c r="AA40" s="650"/>
      <c r="AB40" s="650"/>
      <c r="AC40" s="650"/>
      <c r="AD40" s="651" t="s">
        <v>129</v>
      </c>
      <c r="AE40" s="651"/>
      <c r="AF40" s="651"/>
      <c r="AG40" s="651"/>
      <c r="AH40" s="651"/>
      <c r="AI40" s="651"/>
      <c r="AJ40" s="651"/>
      <c r="AK40" s="651"/>
      <c r="AL40" s="652" t="s">
        <v>234</v>
      </c>
      <c r="AM40" s="653"/>
      <c r="AN40" s="653"/>
      <c r="AO40" s="654"/>
      <c r="AQ40" s="725" t="s">
        <v>345</v>
      </c>
      <c r="AR40" s="726"/>
      <c r="AS40" s="726"/>
      <c r="AT40" s="726"/>
      <c r="AU40" s="726"/>
      <c r="AV40" s="726"/>
      <c r="AW40" s="726"/>
      <c r="AX40" s="726"/>
      <c r="AY40" s="727"/>
      <c r="AZ40" s="647" t="s">
        <v>129</v>
      </c>
      <c r="BA40" s="648"/>
      <c r="BB40" s="648"/>
      <c r="BC40" s="648"/>
      <c r="BD40" s="683"/>
      <c r="BE40" s="683"/>
      <c r="BF40" s="714"/>
      <c r="BG40" s="734" t="s">
        <v>346</v>
      </c>
      <c r="BH40" s="735"/>
      <c r="BI40" s="735"/>
      <c r="BJ40" s="735"/>
      <c r="BK40" s="735"/>
      <c r="BL40" s="236"/>
      <c r="BM40" s="663" t="s">
        <v>347</v>
      </c>
      <c r="BN40" s="663"/>
      <c r="BO40" s="663"/>
      <c r="BP40" s="663"/>
      <c r="BQ40" s="663"/>
      <c r="BR40" s="663"/>
      <c r="BS40" s="663"/>
      <c r="BT40" s="663"/>
      <c r="BU40" s="664"/>
      <c r="BV40" s="647">
        <v>97</v>
      </c>
      <c r="BW40" s="648"/>
      <c r="BX40" s="648"/>
      <c r="BY40" s="648"/>
      <c r="BZ40" s="648"/>
      <c r="CA40" s="648"/>
      <c r="CB40" s="657"/>
      <c r="CD40" s="662" t="s">
        <v>348</v>
      </c>
      <c r="CE40" s="663"/>
      <c r="CF40" s="663"/>
      <c r="CG40" s="663"/>
      <c r="CH40" s="663"/>
      <c r="CI40" s="663"/>
      <c r="CJ40" s="663"/>
      <c r="CK40" s="663"/>
      <c r="CL40" s="663"/>
      <c r="CM40" s="663"/>
      <c r="CN40" s="663"/>
      <c r="CO40" s="663"/>
      <c r="CP40" s="663"/>
      <c r="CQ40" s="664"/>
      <c r="CR40" s="647">
        <v>5391716</v>
      </c>
      <c r="CS40" s="648"/>
      <c r="CT40" s="648"/>
      <c r="CU40" s="648"/>
      <c r="CV40" s="648"/>
      <c r="CW40" s="648"/>
      <c r="CX40" s="648"/>
      <c r="CY40" s="649"/>
      <c r="CZ40" s="652">
        <v>7.9</v>
      </c>
      <c r="DA40" s="681"/>
      <c r="DB40" s="681"/>
      <c r="DC40" s="685"/>
      <c r="DD40" s="656">
        <v>285916</v>
      </c>
      <c r="DE40" s="648"/>
      <c r="DF40" s="648"/>
      <c r="DG40" s="648"/>
      <c r="DH40" s="648"/>
      <c r="DI40" s="648"/>
      <c r="DJ40" s="648"/>
      <c r="DK40" s="649"/>
      <c r="DL40" s="656">
        <v>285916</v>
      </c>
      <c r="DM40" s="648"/>
      <c r="DN40" s="648"/>
      <c r="DO40" s="648"/>
      <c r="DP40" s="648"/>
      <c r="DQ40" s="648"/>
      <c r="DR40" s="648"/>
      <c r="DS40" s="648"/>
      <c r="DT40" s="648"/>
      <c r="DU40" s="648"/>
      <c r="DV40" s="649"/>
      <c r="DW40" s="652">
        <v>1.2</v>
      </c>
      <c r="DX40" s="681"/>
      <c r="DY40" s="681"/>
      <c r="DZ40" s="681"/>
      <c r="EA40" s="681"/>
      <c r="EB40" s="681"/>
      <c r="EC40" s="682"/>
    </row>
    <row r="41" spans="2:133" ht="11.25" customHeight="1" x14ac:dyDescent="0.15">
      <c r="B41" s="644" t="s">
        <v>349</v>
      </c>
      <c r="C41" s="645"/>
      <c r="D41" s="645"/>
      <c r="E41" s="645"/>
      <c r="F41" s="645"/>
      <c r="G41" s="645"/>
      <c r="H41" s="645"/>
      <c r="I41" s="645"/>
      <c r="J41" s="645"/>
      <c r="K41" s="645"/>
      <c r="L41" s="645"/>
      <c r="M41" s="645"/>
      <c r="N41" s="645"/>
      <c r="O41" s="645"/>
      <c r="P41" s="645"/>
      <c r="Q41" s="646"/>
      <c r="R41" s="647" t="s">
        <v>129</v>
      </c>
      <c r="S41" s="648"/>
      <c r="T41" s="648"/>
      <c r="U41" s="648"/>
      <c r="V41" s="648"/>
      <c r="W41" s="648"/>
      <c r="X41" s="648"/>
      <c r="Y41" s="649"/>
      <c r="Z41" s="650" t="s">
        <v>234</v>
      </c>
      <c r="AA41" s="650"/>
      <c r="AB41" s="650"/>
      <c r="AC41" s="650"/>
      <c r="AD41" s="651" t="s">
        <v>129</v>
      </c>
      <c r="AE41" s="651"/>
      <c r="AF41" s="651"/>
      <c r="AG41" s="651"/>
      <c r="AH41" s="651"/>
      <c r="AI41" s="651"/>
      <c r="AJ41" s="651"/>
      <c r="AK41" s="651"/>
      <c r="AL41" s="652" t="s">
        <v>129</v>
      </c>
      <c r="AM41" s="653"/>
      <c r="AN41" s="653"/>
      <c r="AO41" s="654"/>
      <c r="AQ41" s="725" t="s">
        <v>350</v>
      </c>
      <c r="AR41" s="726"/>
      <c r="AS41" s="726"/>
      <c r="AT41" s="726"/>
      <c r="AU41" s="726"/>
      <c r="AV41" s="726"/>
      <c r="AW41" s="726"/>
      <c r="AX41" s="726"/>
      <c r="AY41" s="727"/>
      <c r="AZ41" s="647">
        <v>1165775</v>
      </c>
      <c r="BA41" s="648"/>
      <c r="BB41" s="648"/>
      <c r="BC41" s="648"/>
      <c r="BD41" s="683"/>
      <c r="BE41" s="683"/>
      <c r="BF41" s="714"/>
      <c r="BG41" s="734"/>
      <c r="BH41" s="735"/>
      <c r="BI41" s="735"/>
      <c r="BJ41" s="735"/>
      <c r="BK41" s="735"/>
      <c r="BL41" s="236"/>
      <c r="BM41" s="663" t="s">
        <v>351</v>
      </c>
      <c r="BN41" s="663"/>
      <c r="BO41" s="663"/>
      <c r="BP41" s="663"/>
      <c r="BQ41" s="663"/>
      <c r="BR41" s="663"/>
      <c r="BS41" s="663"/>
      <c r="BT41" s="663"/>
      <c r="BU41" s="664"/>
      <c r="BV41" s="647">
        <v>1</v>
      </c>
      <c r="BW41" s="648"/>
      <c r="BX41" s="648"/>
      <c r="BY41" s="648"/>
      <c r="BZ41" s="648"/>
      <c r="CA41" s="648"/>
      <c r="CB41" s="657"/>
      <c r="CD41" s="662" t="s">
        <v>352</v>
      </c>
      <c r="CE41" s="663"/>
      <c r="CF41" s="663"/>
      <c r="CG41" s="663"/>
      <c r="CH41" s="663"/>
      <c r="CI41" s="663"/>
      <c r="CJ41" s="663"/>
      <c r="CK41" s="663"/>
      <c r="CL41" s="663"/>
      <c r="CM41" s="663"/>
      <c r="CN41" s="663"/>
      <c r="CO41" s="663"/>
      <c r="CP41" s="663"/>
      <c r="CQ41" s="664"/>
      <c r="CR41" s="647" t="s">
        <v>129</v>
      </c>
      <c r="CS41" s="683"/>
      <c r="CT41" s="683"/>
      <c r="CU41" s="683"/>
      <c r="CV41" s="683"/>
      <c r="CW41" s="683"/>
      <c r="CX41" s="683"/>
      <c r="CY41" s="684"/>
      <c r="CZ41" s="652" t="s">
        <v>234</v>
      </c>
      <c r="DA41" s="681"/>
      <c r="DB41" s="681"/>
      <c r="DC41" s="685"/>
      <c r="DD41" s="656" t="s">
        <v>129</v>
      </c>
      <c r="DE41" s="683"/>
      <c r="DF41" s="683"/>
      <c r="DG41" s="683"/>
      <c r="DH41" s="683"/>
      <c r="DI41" s="683"/>
      <c r="DJ41" s="683"/>
      <c r="DK41" s="684"/>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15">
      <c r="B42" s="644" t="s">
        <v>353</v>
      </c>
      <c r="C42" s="645"/>
      <c r="D42" s="645"/>
      <c r="E42" s="645"/>
      <c r="F42" s="645"/>
      <c r="G42" s="645"/>
      <c r="H42" s="645"/>
      <c r="I42" s="645"/>
      <c r="J42" s="645"/>
      <c r="K42" s="645"/>
      <c r="L42" s="645"/>
      <c r="M42" s="645"/>
      <c r="N42" s="645"/>
      <c r="O42" s="645"/>
      <c r="P42" s="645"/>
      <c r="Q42" s="646"/>
      <c r="R42" s="647">
        <v>753400</v>
      </c>
      <c r="S42" s="648"/>
      <c r="T42" s="648"/>
      <c r="U42" s="648"/>
      <c r="V42" s="648"/>
      <c r="W42" s="648"/>
      <c r="X42" s="648"/>
      <c r="Y42" s="649"/>
      <c r="Z42" s="650">
        <v>1.1000000000000001</v>
      </c>
      <c r="AA42" s="650"/>
      <c r="AB42" s="650"/>
      <c r="AC42" s="650"/>
      <c r="AD42" s="651" t="s">
        <v>129</v>
      </c>
      <c r="AE42" s="651"/>
      <c r="AF42" s="651"/>
      <c r="AG42" s="651"/>
      <c r="AH42" s="651"/>
      <c r="AI42" s="651"/>
      <c r="AJ42" s="651"/>
      <c r="AK42" s="651"/>
      <c r="AL42" s="652" t="s">
        <v>129</v>
      </c>
      <c r="AM42" s="653"/>
      <c r="AN42" s="653"/>
      <c r="AO42" s="654"/>
      <c r="AQ42" s="746" t="s">
        <v>354</v>
      </c>
      <c r="AR42" s="747"/>
      <c r="AS42" s="747"/>
      <c r="AT42" s="747"/>
      <c r="AU42" s="747"/>
      <c r="AV42" s="747"/>
      <c r="AW42" s="747"/>
      <c r="AX42" s="747"/>
      <c r="AY42" s="748"/>
      <c r="AZ42" s="738">
        <v>2904875</v>
      </c>
      <c r="BA42" s="739"/>
      <c r="BB42" s="739"/>
      <c r="BC42" s="739"/>
      <c r="BD42" s="718"/>
      <c r="BE42" s="718"/>
      <c r="BF42" s="720"/>
      <c r="BG42" s="736"/>
      <c r="BH42" s="737"/>
      <c r="BI42" s="737"/>
      <c r="BJ42" s="737"/>
      <c r="BK42" s="737"/>
      <c r="BL42" s="237"/>
      <c r="BM42" s="673" t="s">
        <v>355</v>
      </c>
      <c r="BN42" s="673"/>
      <c r="BO42" s="673"/>
      <c r="BP42" s="673"/>
      <c r="BQ42" s="673"/>
      <c r="BR42" s="673"/>
      <c r="BS42" s="673"/>
      <c r="BT42" s="673"/>
      <c r="BU42" s="674"/>
      <c r="BV42" s="738">
        <v>346</v>
      </c>
      <c r="BW42" s="739"/>
      <c r="BX42" s="739"/>
      <c r="BY42" s="739"/>
      <c r="BZ42" s="739"/>
      <c r="CA42" s="739"/>
      <c r="CB42" s="745"/>
      <c r="CD42" s="644" t="s">
        <v>356</v>
      </c>
      <c r="CE42" s="645"/>
      <c r="CF42" s="645"/>
      <c r="CG42" s="645"/>
      <c r="CH42" s="645"/>
      <c r="CI42" s="645"/>
      <c r="CJ42" s="645"/>
      <c r="CK42" s="645"/>
      <c r="CL42" s="645"/>
      <c r="CM42" s="645"/>
      <c r="CN42" s="645"/>
      <c r="CO42" s="645"/>
      <c r="CP42" s="645"/>
      <c r="CQ42" s="646"/>
      <c r="CR42" s="647">
        <v>5230822</v>
      </c>
      <c r="CS42" s="648"/>
      <c r="CT42" s="648"/>
      <c r="CU42" s="648"/>
      <c r="CV42" s="648"/>
      <c r="CW42" s="648"/>
      <c r="CX42" s="648"/>
      <c r="CY42" s="649"/>
      <c r="CZ42" s="652">
        <v>7.7</v>
      </c>
      <c r="DA42" s="653"/>
      <c r="DB42" s="653"/>
      <c r="DC42" s="665"/>
      <c r="DD42" s="656">
        <v>597437</v>
      </c>
      <c r="DE42" s="648"/>
      <c r="DF42" s="648"/>
      <c r="DG42" s="648"/>
      <c r="DH42" s="648"/>
      <c r="DI42" s="648"/>
      <c r="DJ42" s="648"/>
      <c r="DK42" s="649"/>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15">
      <c r="B43" s="697" t="s">
        <v>357</v>
      </c>
      <c r="C43" s="698"/>
      <c r="D43" s="698"/>
      <c r="E43" s="698"/>
      <c r="F43" s="698"/>
      <c r="G43" s="698"/>
      <c r="H43" s="698"/>
      <c r="I43" s="698"/>
      <c r="J43" s="698"/>
      <c r="K43" s="698"/>
      <c r="L43" s="698"/>
      <c r="M43" s="698"/>
      <c r="N43" s="698"/>
      <c r="O43" s="698"/>
      <c r="P43" s="698"/>
      <c r="Q43" s="699"/>
      <c r="R43" s="738">
        <v>68578567</v>
      </c>
      <c r="S43" s="739"/>
      <c r="T43" s="739"/>
      <c r="U43" s="739"/>
      <c r="V43" s="739"/>
      <c r="W43" s="739"/>
      <c r="X43" s="739"/>
      <c r="Y43" s="740"/>
      <c r="Z43" s="741">
        <v>100</v>
      </c>
      <c r="AA43" s="741"/>
      <c r="AB43" s="741"/>
      <c r="AC43" s="741"/>
      <c r="AD43" s="742">
        <v>21850273</v>
      </c>
      <c r="AE43" s="742"/>
      <c r="AF43" s="742"/>
      <c r="AG43" s="742"/>
      <c r="AH43" s="742"/>
      <c r="AI43" s="742"/>
      <c r="AJ43" s="742"/>
      <c r="AK43" s="742"/>
      <c r="AL43" s="743">
        <v>100</v>
      </c>
      <c r="AM43" s="719"/>
      <c r="AN43" s="719"/>
      <c r="AO43" s="744"/>
      <c r="BV43" s="238"/>
      <c r="BW43" s="238"/>
      <c r="BX43" s="238"/>
      <c r="BY43" s="238"/>
      <c r="BZ43" s="238"/>
      <c r="CA43" s="238"/>
      <c r="CB43" s="238"/>
      <c r="CD43" s="644" t="s">
        <v>358</v>
      </c>
      <c r="CE43" s="645"/>
      <c r="CF43" s="645"/>
      <c r="CG43" s="645"/>
      <c r="CH43" s="645"/>
      <c r="CI43" s="645"/>
      <c r="CJ43" s="645"/>
      <c r="CK43" s="645"/>
      <c r="CL43" s="645"/>
      <c r="CM43" s="645"/>
      <c r="CN43" s="645"/>
      <c r="CO43" s="645"/>
      <c r="CP43" s="645"/>
      <c r="CQ43" s="646"/>
      <c r="CR43" s="647">
        <v>121959</v>
      </c>
      <c r="CS43" s="683"/>
      <c r="CT43" s="683"/>
      <c r="CU43" s="683"/>
      <c r="CV43" s="683"/>
      <c r="CW43" s="683"/>
      <c r="CX43" s="683"/>
      <c r="CY43" s="684"/>
      <c r="CZ43" s="652">
        <v>0.2</v>
      </c>
      <c r="DA43" s="681"/>
      <c r="DB43" s="681"/>
      <c r="DC43" s="685"/>
      <c r="DD43" s="656">
        <v>121959</v>
      </c>
      <c r="DE43" s="683"/>
      <c r="DF43" s="683"/>
      <c r="DG43" s="683"/>
      <c r="DH43" s="683"/>
      <c r="DI43" s="683"/>
      <c r="DJ43" s="683"/>
      <c r="DK43" s="684"/>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305</v>
      </c>
      <c r="CE44" s="760"/>
      <c r="CF44" s="644" t="s">
        <v>359</v>
      </c>
      <c r="CG44" s="645"/>
      <c r="CH44" s="645"/>
      <c r="CI44" s="645"/>
      <c r="CJ44" s="645"/>
      <c r="CK44" s="645"/>
      <c r="CL44" s="645"/>
      <c r="CM44" s="645"/>
      <c r="CN44" s="645"/>
      <c r="CO44" s="645"/>
      <c r="CP44" s="645"/>
      <c r="CQ44" s="646"/>
      <c r="CR44" s="647">
        <v>5230251</v>
      </c>
      <c r="CS44" s="648"/>
      <c r="CT44" s="648"/>
      <c r="CU44" s="648"/>
      <c r="CV44" s="648"/>
      <c r="CW44" s="648"/>
      <c r="CX44" s="648"/>
      <c r="CY44" s="649"/>
      <c r="CZ44" s="652">
        <v>7.7</v>
      </c>
      <c r="DA44" s="653"/>
      <c r="DB44" s="653"/>
      <c r="DC44" s="665"/>
      <c r="DD44" s="656">
        <v>597366</v>
      </c>
      <c r="DE44" s="648"/>
      <c r="DF44" s="648"/>
      <c r="DG44" s="648"/>
      <c r="DH44" s="648"/>
      <c r="DI44" s="648"/>
      <c r="DJ44" s="648"/>
      <c r="DK44" s="649"/>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15">
      <c r="B45" s="240" t="s">
        <v>360</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361</v>
      </c>
      <c r="CG45" s="645"/>
      <c r="CH45" s="645"/>
      <c r="CI45" s="645"/>
      <c r="CJ45" s="645"/>
      <c r="CK45" s="645"/>
      <c r="CL45" s="645"/>
      <c r="CM45" s="645"/>
      <c r="CN45" s="645"/>
      <c r="CO45" s="645"/>
      <c r="CP45" s="645"/>
      <c r="CQ45" s="646"/>
      <c r="CR45" s="647">
        <v>2003828</v>
      </c>
      <c r="CS45" s="683"/>
      <c r="CT45" s="683"/>
      <c r="CU45" s="683"/>
      <c r="CV45" s="683"/>
      <c r="CW45" s="683"/>
      <c r="CX45" s="683"/>
      <c r="CY45" s="684"/>
      <c r="CZ45" s="652">
        <v>2.9</v>
      </c>
      <c r="DA45" s="681"/>
      <c r="DB45" s="681"/>
      <c r="DC45" s="685"/>
      <c r="DD45" s="656">
        <v>3771</v>
      </c>
      <c r="DE45" s="683"/>
      <c r="DF45" s="683"/>
      <c r="DG45" s="683"/>
      <c r="DH45" s="683"/>
      <c r="DI45" s="683"/>
      <c r="DJ45" s="683"/>
      <c r="DK45" s="684"/>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15">
      <c r="B46" s="241" t="s">
        <v>362</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363</v>
      </c>
      <c r="CG46" s="645"/>
      <c r="CH46" s="645"/>
      <c r="CI46" s="645"/>
      <c r="CJ46" s="645"/>
      <c r="CK46" s="645"/>
      <c r="CL46" s="645"/>
      <c r="CM46" s="645"/>
      <c r="CN46" s="645"/>
      <c r="CO46" s="645"/>
      <c r="CP46" s="645"/>
      <c r="CQ46" s="646"/>
      <c r="CR46" s="647">
        <v>3214017</v>
      </c>
      <c r="CS46" s="648"/>
      <c r="CT46" s="648"/>
      <c r="CU46" s="648"/>
      <c r="CV46" s="648"/>
      <c r="CW46" s="648"/>
      <c r="CX46" s="648"/>
      <c r="CY46" s="649"/>
      <c r="CZ46" s="652">
        <v>4.7</v>
      </c>
      <c r="DA46" s="653"/>
      <c r="DB46" s="653"/>
      <c r="DC46" s="665"/>
      <c r="DD46" s="656">
        <v>593592</v>
      </c>
      <c r="DE46" s="648"/>
      <c r="DF46" s="648"/>
      <c r="DG46" s="648"/>
      <c r="DH46" s="648"/>
      <c r="DI46" s="648"/>
      <c r="DJ46" s="648"/>
      <c r="DK46" s="649"/>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15">
      <c r="B47" s="242" t="s">
        <v>364</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365</v>
      </c>
      <c r="CG47" s="645"/>
      <c r="CH47" s="645"/>
      <c r="CI47" s="645"/>
      <c r="CJ47" s="645"/>
      <c r="CK47" s="645"/>
      <c r="CL47" s="645"/>
      <c r="CM47" s="645"/>
      <c r="CN47" s="645"/>
      <c r="CO47" s="645"/>
      <c r="CP47" s="645"/>
      <c r="CQ47" s="646"/>
      <c r="CR47" s="647">
        <v>571</v>
      </c>
      <c r="CS47" s="683"/>
      <c r="CT47" s="683"/>
      <c r="CU47" s="683"/>
      <c r="CV47" s="683"/>
      <c r="CW47" s="683"/>
      <c r="CX47" s="683"/>
      <c r="CY47" s="684"/>
      <c r="CZ47" s="652">
        <v>0</v>
      </c>
      <c r="DA47" s="681"/>
      <c r="DB47" s="681"/>
      <c r="DC47" s="685"/>
      <c r="DD47" s="656">
        <v>71</v>
      </c>
      <c r="DE47" s="683"/>
      <c r="DF47" s="683"/>
      <c r="DG47" s="683"/>
      <c r="DH47" s="683"/>
      <c r="DI47" s="683"/>
      <c r="DJ47" s="683"/>
      <c r="DK47" s="684"/>
      <c r="DL47" s="728"/>
      <c r="DM47" s="729"/>
      <c r="DN47" s="729"/>
      <c r="DO47" s="729"/>
      <c r="DP47" s="729"/>
      <c r="DQ47" s="729"/>
      <c r="DR47" s="729"/>
      <c r="DS47" s="729"/>
      <c r="DT47" s="729"/>
      <c r="DU47" s="729"/>
      <c r="DV47" s="730"/>
      <c r="DW47" s="731"/>
      <c r="DX47" s="732"/>
      <c r="DY47" s="732"/>
      <c r="DZ47" s="732"/>
      <c r="EA47" s="732"/>
      <c r="EB47" s="732"/>
      <c r="EC47" s="733"/>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366</v>
      </c>
      <c r="CG48" s="645"/>
      <c r="CH48" s="645"/>
      <c r="CI48" s="645"/>
      <c r="CJ48" s="645"/>
      <c r="CK48" s="645"/>
      <c r="CL48" s="645"/>
      <c r="CM48" s="645"/>
      <c r="CN48" s="645"/>
      <c r="CO48" s="645"/>
      <c r="CP48" s="645"/>
      <c r="CQ48" s="646"/>
      <c r="CR48" s="647" t="s">
        <v>254</v>
      </c>
      <c r="CS48" s="648"/>
      <c r="CT48" s="648"/>
      <c r="CU48" s="648"/>
      <c r="CV48" s="648"/>
      <c r="CW48" s="648"/>
      <c r="CX48" s="648"/>
      <c r="CY48" s="649"/>
      <c r="CZ48" s="652" t="s">
        <v>129</v>
      </c>
      <c r="DA48" s="653"/>
      <c r="DB48" s="653"/>
      <c r="DC48" s="665"/>
      <c r="DD48" s="656" t="s">
        <v>129</v>
      </c>
      <c r="DE48" s="648"/>
      <c r="DF48" s="648"/>
      <c r="DG48" s="648"/>
      <c r="DH48" s="648"/>
      <c r="DI48" s="648"/>
      <c r="DJ48" s="648"/>
      <c r="DK48" s="649"/>
      <c r="DL48" s="728"/>
      <c r="DM48" s="729"/>
      <c r="DN48" s="729"/>
      <c r="DO48" s="729"/>
      <c r="DP48" s="729"/>
      <c r="DQ48" s="729"/>
      <c r="DR48" s="729"/>
      <c r="DS48" s="729"/>
      <c r="DT48" s="729"/>
      <c r="DU48" s="729"/>
      <c r="DV48" s="730"/>
      <c r="DW48" s="731"/>
      <c r="DX48" s="732"/>
      <c r="DY48" s="732"/>
      <c r="DZ48" s="732"/>
      <c r="EA48" s="732"/>
      <c r="EB48" s="732"/>
      <c r="EC48" s="733"/>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97" t="s">
        <v>367</v>
      </c>
      <c r="CE49" s="698"/>
      <c r="CF49" s="698"/>
      <c r="CG49" s="698"/>
      <c r="CH49" s="698"/>
      <c r="CI49" s="698"/>
      <c r="CJ49" s="698"/>
      <c r="CK49" s="698"/>
      <c r="CL49" s="698"/>
      <c r="CM49" s="698"/>
      <c r="CN49" s="698"/>
      <c r="CO49" s="698"/>
      <c r="CP49" s="698"/>
      <c r="CQ49" s="699"/>
      <c r="CR49" s="738">
        <v>68063997</v>
      </c>
      <c r="CS49" s="718"/>
      <c r="CT49" s="718"/>
      <c r="CU49" s="718"/>
      <c r="CV49" s="718"/>
      <c r="CW49" s="718"/>
      <c r="CX49" s="718"/>
      <c r="CY49" s="749"/>
      <c r="CZ49" s="743">
        <v>100</v>
      </c>
      <c r="DA49" s="750"/>
      <c r="DB49" s="750"/>
      <c r="DC49" s="751"/>
      <c r="DD49" s="752">
        <v>32407939</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qqfn4t8vAC3o6804Hd7TtwaTCzASZWh4JugtygjzkJbIC8huTHTBu4Vm/RR6z41GF6a8yH726TjUTKrIr8UYbA==" saltValue="EGaDmiFNgBcntM3x2pSWF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AP8" sqref="AP8:AT8"/>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368</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369</v>
      </c>
      <c r="DK2" s="795"/>
      <c r="DL2" s="795"/>
      <c r="DM2" s="795"/>
      <c r="DN2" s="795"/>
      <c r="DO2" s="796"/>
      <c r="DP2" s="251"/>
      <c r="DQ2" s="794" t="s">
        <v>370</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371</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372</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373</v>
      </c>
      <c r="B5" s="789"/>
      <c r="C5" s="789"/>
      <c r="D5" s="789"/>
      <c r="E5" s="789"/>
      <c r="F5" s="789"/>
      <c r="G5" s="789"/>
      <c r="H5" s="789"/>
      <c r="I5" s="789"/>
      <c r="J5" s="789"/>
      <c r="K5" s="789"/>
      <c r="L5" s="789"/>
      <c r="M5" s="789"/>
      <c r="N5" s="789"/>
      <c r="O5" s="789"/>
      <c r="P5" s="790"/>
      <c r="Q5" s="765" t="s">
        <v>374</v>
      </c>
      <c r="R5" s="766"/>
      <c r="S5" s="766"/>
      <c r="T5" s="766"/>
      <c r="U5" s="767"/>
      <c r="V5" s="765" t="s">
        <v>375</v>
      </c>
      <c r="W5" s="766"/>
      <c r="X5" s="766"/>
      <c r="Y5" s="766"/>
      <c r="Z5" s="767"/>
      <c r="AA5" s="765" t="s">
        <v>376</v>
      </c>
      <c r="AB5" s="766"/>
      <c r="AC5" s="766"/>
      <c r="AD5" s="766"/>
      <c r="AE5" s="766"/>
      <c r="AF5" s="798" t="s">
        <v>377</v>
      </c>
      <c r="AG5" s="766"/>
      <c r="AH5" s="766"/>
      <c r="AI5" s="766"/>
      <c r="AJ5" s="777"/>
      <c r="AK5" s="766" t="s">
        <v>378</v>
      </c>
      <c r="AL5" s="766"/>
      <c r="AM5" s="766"/>
      <c r="AN5" s="766"/>
      <c r="AO5" s="767"/>
      <c r="AP5" s="765" t="s">
        <v>379</v>
      </c>
      <c r="AQ5" s="766"/>
      <c r="AR5" s="766"/>
      <c r="AS5" s="766"/>
      <c r="AT5" s="767"/>
      <c r="AU5" s="765" t="s">
        <v>380</v>
      </c>
      <c r="AV5" s="766"/>
      <c r="AW5" s="766"/>
      <c r="AX5" s="766"/>
      <c r="AY5" s="777"/>
      <c r="AZ5" s="258"/>
      <c r="BA5" s="258"/>
      <c r="BB5" s="258"/>
      <c r="BC5" s="258"/>
      <c r="BD5" s="258"/>
      <c r="BE5" s="259"/>
      <c r="BF5" s="259"/>
      <c r="BG5" s="259"/>
      <c r="BH5" s="259"/>
      <c r="BI5" s="259"/>
      <c r="BJ5" s="259"/>
      <c r="BK5" s="259"/>
      <c r="BL5" s="259"/>
      <c r="BM5" s="259"/>
      <c r="BN5" s="259"/>
      <c r="BO5" s="259"/>
      <c r="BP5" s="259"/>
      <c r="BQ5" s="788" t="s">
        <v>381</v>
      </c>
      <c r="BR5" s="789"/>
      <c r="BS5" s="789"/>
      <c r="BT5" s="789"/>
      <c r="BU5" s="789"/>
      <c r="BV5" s="789"/>
      <c r="BW5" s="789"/>
      <c r="BX5" s="789"/>
      <c r="BY5" s="789"/>
      <c r="BZ5" s="789"/>
      <c r="CA5" s="789"/>
      <c r="CB5" s="789"/>
      <c r="CC5" s="789"/>
      <c r="CD5" s="789"/>
      <c r="CE5" s="789"/>
      <c r="CF5" s="789"/>
      <c r="CG5" s="790"/>
      <c r="CH5" s="765" t="s">
        <v>382</v>
      </c>
      <c r="CI5" s="766"/>
      <c r="CJ5" s="766"/>
      <c r="CK5" s="766"/>
      <c r="CL5" s="767"/>
      <c r="CM5" s="765" t="s">
        <v>383</v>
      </c>
      <c r="CN5" s="766"/>
      <c r="CO5" s="766"/>
      <c r="CP5" s="766"/>
      <c r="CQ5" s="767"/>
      <c r="CR5" s="765" t="s">
        <v>384</v>
      </c>
      <c r="CS5" s="766"/>
      <c r="CT5" s="766"/>
      <c r="CU5" s="766"/>
      <c r="CV5" s="767"/>
      <c r="CW5" s="765" t="s">
        <v>385</v>
      </c>
      <c r="CX5" s="766"/>
      <c r="CY5" s="766"/>
      <c r="CZ5" s="766"/>
      <c r="DA5" s="767"/>
      <c r="DB5" s="765" t="s">
        <v>386</v>
      </c>
      <c r="DC5" s="766"/>
      <c r="DD5" s="766"/>
      <c r="DE5" s="766"/>
      <c r="DF5" s="767"/>
      <c r="DG5" s="771" t="s">
        <v>387</v>
      </c>
      <c r="DH5" s="772"/>
      <c r="DI5" s="772"/>
      <c r="DJ5" s="772"/>
      <c r="DK5" s="773"/>
      <c r="DL5" s="771" t="s">
        <v>388</v>
      </c>
      <c r="DM5" s="772"/>
      <c r="DN5" s="772"/>
      <c r="DO5" s="772"/>
      <c r="DP5" s="773"/>
      <c r="DQ5" s="765" t="s">
        <v>389</v>
      </c>
      <c r="DR5" s="766"/>
      <c r="DS5" s="766"/>
      <c r="DT5" s="766"/>
      <c r="DU5" s="767"/>
      <c r="DV5" s="765" t="s">
        <v>380</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390</v>
      </c>
      <c r="C7" s="780"/>
      <c r="D7" s="780"/>
      <c r="E7" s="780"/>
      <c r="F7" s="780"/>
      <c r="G7" s="780"/>
      <c r="H7" s="780"/>
      <c r="I7" s="780"/>
      <c r="J7" s="780"/>
      <c r="K7" s="780"/>
      <c r="L7" s="780"/>
      <c r="M7" s="780"/>
      <c r="N7" s="780"/>
      <c r="O7" s="780"/>
      <c r="P7" s="781"/>
      <c r="Q7" s="782">
        <v>67876</v>
      </c>
      <c r="R7" s="783"/>
      <c r="S7" s="783"/>
      <c r="T7" s="783"/>
      <c r="U7" s="783"/>
      <c r="V7" s="783">
        <v>67361</v>
      </c>
      <c r="W7" s="783"/>
      <c r="X7" s="783"/>
      <c r="Y7" s="783"/>
      <c r="Z7" s="783"/>
      <c r="AA7" s="783">
        <v>515</v>
      </c>
      <c r="AB7" s="783"/>
      <c r="AC7" s="783"/>
      <c r="AD7" s="783"/>
      <c r="AE7" s="784"/>
      <c r="AF7" s="785">
        <v>136</v>
      </c>
      <c r="AG7" s="786"/>
      <c r="AH7" s="786"/>
      <c r="AI7" s="786"/>
      <c r="AJ7" s="787"/>
      <c r="AK7" s="822">
        <v>497</v>
      </c>
      <c r="AL7" s="823"/>
      <c r="AM7" s="823"/>
      <c r="AN7" s="823"/>
      <c r="AO7" s="823"/>
      <c r="AP7" s="823">
        <v>53617</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t="s">
        <v>601</v>
      </c>
      <c r="BT7" s="827"/>
      <c r="BU7" s="827"/>
      <c r="BV7" s="827"/>
      <c r="BW7" s="827"/>
      <c r="BX7" s="827"/>
      <c r="BY7" s="827"/>
      <c r="BZ7" s="827"/>
      <c r="CA7" s="827"/>
      <c r="CB7" s="827"/>
      <c r="CC7" s="827"/>
      <c r="CD7" s="827"/>
      <c r="CE7" s="827"/>
      <c r="CF7" s="827"/>
      <c r="CG7" s="828"/>
      <c r="CH7" s="819">
        <v>14</v>
      </c>
      <c r="CI7" s="820"/>
      <c r="CJ7" s="820"/>
      <c r="CK7" s="820"/>
      <c r="CL7" s="821"/>
      <c r="CM7" s="819">
        <v>385</v>
      </c>
      <c r="CN7" s="820"/>
      <c r="CO7" s="820"/>
      <c r="CP7" s="820"/>
      <c r="CQ7" s="821"/>
      <c r="CR7" s="819">
        <v>5</v>
      </c>
      <c r="CS7" s="820"/>
      <c r="CT7" s="820"/>
      <c r="CU7" s="820"/>
      <c r="CV7" s="821"/>
      <c r="CW7" s="819" t="s">
        <v>590</v>
      </c>
      <c r="CX7" s="820"/>
      <c r="CY7" s="820"/>
      <c r="CZ7" s="820"/>
      <c r="DA7" s="821"/>
      <c r="DB7" s="819" t="s">
        <v>590</v>
      </c>
      <c r="DC7" s="820"/>
      <c r="DD7" s="820"/>
      <c r="DE7" s="820"/>
      <c r="DF7" s="821"/>
      <c r="DG7" s="819">
        <v>1591</v>
      </c>
      <c r="DH7" s="820"/>
      <c r="DI7" s="820"/>
      <c r="DJ7" s="820"/>
      <c r="DK7" s="821"/>
      <c r="DL7" s="819" t="s">
        <v>608</v>
      </c>
      <c r="DM7" s="820"/>
      <c r="DN7" s="820"/>
      <c r="DO7" s="820"/>
      <c r="DP7" s="821"/>
      <c r="DQ7" s="819">
        <v>1593</v>
      </c>
      <c r="DR7" s="820"/>
      <c r="DS7" s="820"/>
      <c r="DT7" s="820"/>
      <c r="DU7" s="821"/>
      <c r="DV7" s="800"/>
      <c r="DW7" s="801"/>
      <c r="DX7" s="801"/>
      <c r="DY7" s="801"/>
      <c r="DZ7" s="802"/>
      <c r="EA7" s="256"/>
    </row>
    <row r="8" spans="1:131" s="257" customFormat="1" ht="26.25" customHeight="1" x14ac:dyDescent="0.15">
      <c r="A8" s="263">
        <v>2</v>
      </c>
      <c r="B8" s="803" t="s">
        <v>391</v>
      </c>
      <c r="C8" s="804"/>
      <c r="D8" s="804"/>
      <c r="E8" s="804"/>
      <c r="F8" s="804"/>
      <c r="G8" s="804"/>
      <c r="H8" s="804"/>
      <c r="I8" s="804"/>
      <c r="J8" s="804"/>
      <c r="K8" s="804"/>
      <c r="L8" s="804"/>
      <c r="M8" s="804"/>
      <c r="N8" s="804"/>
      <c r="O8" s="804"/>
      <c r="P8" s="805"/>
      <c r="Q8" s="806">
        <v>1119</v>
      </c>
      <c r="R8" s="807"/>
      <c r="S8" s="807"/>
      <c r="T8" s="807"/>
      <c r="U8" s="807"/>
      <c r="V8" s="807">
        <v>1119</v>
      </c>
      <c r="W8" s="807"/>
      <c r="X8" s="807"/>
      <c r="Y8" s="807"/>
      <c r="Z8" s="807"/>
      <c r="AA8" s="807" t="s">
        <v>590</v>
      </c>
      <c r="AB8" s="807"/>
      <c r="AC8" s="807"/>
      <c r="AD8" s="807"/>
      <c r="AE8" s="808"/>
      <c r="AF8" s="809" t="s">
        <v>392</v>
      </c>
      <c r="AG8" s="810"/>
      <c r="AH8" s="810"/>
      <c r="AI8" s="810"/>
      <c r="AJ8" s="811"/>
      <c r="AK8" s="812">
        <v>182</v>
      </c>
      <c r="AL8" s="813"/>
      <c r="AM8" s="813"/>
      <c r="AN8" s="813"/>
      <c r="AO8" s="813"/>
      <c r="AP8" s="813">
        <v>2747</v>
      </c>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t="s">
        <v>602</v>
      </c>
      <c r="BT8" s="817"/>
      <c r="BU8" s="817"/>
      <c r="BV8" s="817"/>
      <c r="BW8" s="817"/>
      <c r="BX8" s="817"/>
      <c r="BY8" s="817"/>
      <c r="BZ8" s="817"/>
      <c r="CA8" s="817"/>
      <c r="CB8" s="817"/>
      <c r="CC8" s="817"/>
      <c r="CD8" s="817"/>
      <c r="CE8" s="817"/>
      <c r="CF8" s="817"/>
      <c r="CG8" s="818"/>
      <c r="CH8" s="829">
        <v>340</v>
      </c>
      <c r="CI8" s="830"/>
      <c r="CJ8" s="830"/>
      <c r="CK8" s="830"/>
      <c r="CL8" s="831"/>
      <c r="CM8" s="829">
        <v>63</v>
      </c>
      <c r="CN8" s="830"/>
      <c r="CO8" s="830"/>
      <c r="CP8" s="830"/>
      <c r="CQ8" s="831"/>
      <c r="CR8" s="829">
        <v>3</v>
      </c>
      <c r="CS8" s="830"/>
      <c r="CT8" s="830"/>
      <c r="CU8" s="830"/>
      <c r="CV8" s="831"/>
      <c r="CW8" s="829" t="s">
        <v>590</v>
      </c>
      <c r="CX8" s="830"/>
      <c r="CY8" s="830"/>
      <c r="CZ8" s="830"/>
      <c r="DA8" s="831"/>
      <c r="DB8" s="829" t="s">
        <v>590</v>
      </c>
      <c r="DC8" s="830"/>
      <c r="DD8" s="830"/>
      <c r="DE8" s="830"/>
      <c r="DF8" s="831"/>
      <c r="DG8" s="829" t="s">
        <v>590</v>
      </c>
      <c r="DH8" s="830"/>
      <c r="DI8" s="830"/>
      <c r="DJ8" s="830"/>
      <c r="DK8" s="831"/>
      <c r="DL8" s="829" t="s">
        <v>590</v>
      </c>
      <c r="DM8" s="830"/>
      <c r="DN8" s="830"/>
      <c r="DO8" s="830"/>
      <c r="DP8" s="831"/>
      <c r="DQ8" s="829" t="s">
        <v>590</v>
      </c>
      <c r="DR8" s="830"/>
      <c r="DS8" s="830"/>
      <c r="DT8" s="830"/>
      <c r="DU8" s="831"/>
      <c r="DV8" s="832"/>
      <c r="DW8" s="833"/>
      <c r="DX8" s="833"/>
      <c r="DY8" s="833"/>
      <c r="DZ8" s="834"/>
      <c r="EA8" s="256"/>
    </row>
    <row r="9" spans="1:131" s="257" customFormat="1" ht="26.25" customHeight="1" x14ac:dyDescent="0.15">
      <c r="A9" s="263">
        <v>3</v>
      </c>
      <c r="B9" s="803" t="s">
        <v>393</v>
      </c>
      <c r="C9" s="804"/>
      <c r="D9" s="804"/>
      <c r="E9" s="804"/>
      <c r="F9" s="804"/>
      <c r="G9" s="804"/>
      <c r="H9" s="804"/>
      <c r="I9" s="804"/>
      <c r="J9" s="804"/>
      <c r="K9" s="804"/>
      <c r="L9" s="804"/>
      <c r="M9" s="804"/>
      <c r="N9" s="804"/>
      <c r="O9" s="804"/>
      <c r="P9" s="805"/>
      <c r="Q9" s="806">
        <v>3366</v>
      </c>
      <c r="R9" s="807"/>
      <c r="S9" s="807"/>
      <c r="T9" s="807"/>
      <c r="U9" s="807"/>
      <c r="V9" s="807">
        <v>3366</v>
      </c>
      <c r="W9" s="807"/>
      <c r="X9" s="807"/>
      <c r="Y9" s="807"/>
      <c r="Z9" s="807"/>
      <c r="AA9" s="807" t="s">
        <v>590</v>
      </c>
      <c r="AB9" s="807"/>
      <c r="AC9" s="807"/>
      <c r="AD9" s="807"/>
      <c r="AE9" s="808"/>
      <c r="AF9" s="809" t="s">
        <v>394</v>
      </c>
      <c r="AG9" s="810"/>
      <c r="AH9" s="810"/>
      <c r="AI9" s="810"/>
      <c r="AJ9" s="811"/>
      <c r="AK9" s="812" t="s">
        <v>590</v>
      </c>
      <c r="AL9" s="813"/>
      <c r="AM9" s="813"/>
      <c r="AN9" s="813"/>
      <c r="AO9" s="813"/>
      <c r="AP9" s="813">
        <v>12415</v>
      </c>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t="s">
        <v>603</v>
      </c>
      <c r="BT9" s="817"/>
      <c r="BU9" s="817"/>
      <c r="BV9" s="817"/>
      <c r="BW9" s="817"/>
      <c r="BX9" s="817"/>
      <c r="BY9" s="817"/>
      <c r="BZ9" s="817"/>
      <c r="CA9" s="817"/>
      <c r="CB9" s="817"/>
      <c r="CC9" s="817"/>
      <c r="CD9" s="817"/>
      <c r="CE9" s="817"/>
      <c r="CF9" s="817"/>
      <c r="CG9" s="818"/>
      <c r="CH9" s="829">
        <v>64</v>
      </c>
      <c r="CI9" s="830"/>
      <c r="CJ9" s="830"/>
      <c r="CK9" s="830"/>
      <c r="CL9" s="831"/>
      <c r="CM9" s="829">
        <v>686</v>
      </c>
      <c r="CN9" s="830"/>
      <c r="CO9" s="830"/>
      <c r="CP9" s="830"/>
      <c r="CQ9" s="831"/>
      <c r="CR9" s="829">
        <v>122</v>
      </c>
      <c r="CS9" s="830"/>
      <c r="CT9" s="830"/>
      <c r="CU9" s="830"/>
      <c r="CV9" s="831"/>
      <c r="CW9" s="829" t="s">
        <v>590</v>
      </c>
      <c r="CX9" s="830"/>
      <c r="CY9" s="830"/>
      <c r="CZ9" s="830"/>
      <c r="DA9" s="831"/>
      <c r="DB9" s="829" t="s">
        <v>590</v>
      </c>
      <c r="DC9" s="830"/>
      <c r="DD9" s="830"/>
      <c r="DE9" s="830"/>
      <c r="DF9" s="831"/>
      <c r="DG9" s="829" t="s">
        <v>609</v>
      </c>
      <c r="DH9" s="830"/>
      <c r="DI9" s="830"/>
      <c r="DJ9" s="830"/>
      <c r="DK9" s="831"/>
      <c r="DL9" s="829" t="s">
        <v>592</v>
      </c>
      <c r="DM9" s="830"/>
      <c r="DN9" s="830"/>
      <c r="DO9" s="830"/>
      <c r="DP9" s="831"/>
      <c r="DQ9" s="829" t="s">
        <v>590</v>
      </c>
      <c r="DR9" s="830"/>
      <c r="DS9" s="830"/>
      <c r="DT9" s="830"/>
      <c r="DU9" s="831"/>
      <c r="DV9" s="832"/>
      <c r="DW9" s="833"/>
      <c r="DX9" s="833"/>
      <c r="DY9" s="833"/>
      <c r="DZ9" s="834"/>
      <c r="EA9" s="256"/>
    </row>
    <row r="10" spans="1:131" s="257" customFormat="1" ht="26.25" customHeight="1" x14ac:dyDescent="0.15">
      <c r="A10" s="263">
        <v>4</v>
      </c>
      <c r="B10" s="803" t="s">
        <v>395</v>
      </c>
      <c r="C10" s="804"/>
      <c r="D10" s="804"/>
      <c r="E10" s="804"/>
      <c r="F10" s="804"/>
      <c r="G10" s="804"/>
      <c r="H10" s="804"/>
      <c r="I10" s="804"/>
      <c r="J10" s="804"/>
      <c r="K10" s="804"/>
      <c r="L10" s="804"/>
      <c r="M10" s="804"/>
      <c r="N10" s="804"/>
      <c r="O10" s="804"/>
      <c r="P10" s="805"/>
      <c r="Q10" s="806">
        <v>196</v>
      </c>
      <c r="R10" s="807"/>
      <c r="S10" s="807"/>
      <c r="T10" s="807"/>
      <c r="U10" s="807"/>
      <c r="V10" s="807">
        <v>196</v>
      </c>
      <c r="W10" s="807"/>
      <c r="X10" s="807"/>
      <c r="Y10" s="807"/>
      <c r="Z10" s="807"/>
      <c r="AA10" s="807" t="s">
        <v>590</v>
      </c>
      <c r="AB10" s="807"/>
      <c r="AC10" s="807"/>
      <c r="AD10" s="807"/>
      <c r="AE10" s="808"/>
      <c r="AF10" s="809" t="s">
        <v>396</v>
      </c>
      <c r="AG10" s="810"/>
      <c r="AH10" s="810"/>
      <c r="AI10" s="810"/>
      <c r="AJ10" s="811"/>
      <c r="AK10" s="812">
        <v>116</v>
      </c>
      <c r="AL10" s="813"/>
      <c r="AM10" s="813"/>
      <c r="AN10" s="813"/>
      <c r="AO10" s="813"/>
      <c r="AP10" s="813">
        <v>64</v>
      </c>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t="s">
        <v>604</v>
      </c>
      <c r="BT10" s="817"/>
      <c r="BU10" s="817"/>
      <c r="BV10" s="817"/>
      <c r="BW10" s="817"/>
      <c r="BX10" s="817"/>
      <c r="BY10" s="817"/>
      <c r="BZ10" s="817"/>
      <c r="CA10" s="817"/>
      <c r="CB10" s="817"/>
      <c r="CC10" s="817"/>
      <c r="CD10" s="817"/>
      <c r="CE10" s="817"/>
      <c r="CF10" s="817"/>
      <c r="CG10" s="818"/>
      <c r="CH10" s="829">
        <v>861</v>
      </c>
      <c r="CI10" s="830"/>
      <c r="CJ10" s="830"/>
      <c r="CK10" s="830"/>
      <c r="CL10" s="831"/>
      <c r="CM10" s="829">
        <v>-471</v>
      </c>
      <c r="CN10" s="830"/>
      <c r="CO10" s="830"/>
      <c r="CP10" s="830"/>
      <c r="CQ10" s="831"/>
      <c r="CR10" s="829">
        <v>157</v>
      </c>
      <c r="CS10" s="830"/>
      <c r="CT10" s="830"/>
      <c r="CU10" s="830"/>
      <c r="CV10" s="831"/>
      <c r="CW10" s="829">
        <v>1069</v>
      </c>
      <c r="CX10" s="830"/>
      <c r="CY10" s="830"/>
      <c r="CZ10" s="830"/>
      <c r="DA10" s="831"/>
      <c r="DB10" s="829">
        <v>13365</v>
      </c>
      <c r="DC10" s="830"/>
      <c r="DD10" s="830"/>
      <c r="DE10" s="830"/>
      <c r="DF10" s="831"/>
      <c r="DG10" s="829" t="s">
        <v>610</v>
      </c>
      <c r="DH10" s="830"/>
      <c r="DI10" s="830"/>
      <c r="DJ10" s="830"/>
      <c r="DK10" s="831"/>
      <c r="DL10" s="829" t="s">
        <v>590</v>
      </c>
      <c r="DM10" s="830"/>
      <c r="DN10" s="830"/>
      <c r="DO10" s="830"/>
      <c r="DP10" s="831"/>
      <c r="DQ10" s="829">
        <v>773</v>
      </c>
      <c r="DR10" s="830"/>
      <c r="DS10" s="830"/>
      <c r="DT10" s="830"/>
      <c r="DU10" s="831"/>
      <c r="DV10" s="832"/>
      <c r="DW10" s="833"/>
      <c r="DX10" s="833"/>
      <c r="DY10" s="833"/>
      <c r="DZ10" s="834"/>
      <c r="EA10" s="256"/>
    </row>
    <row r="11" spans="1:131" s="257" customFormat="1" ht="26.25" customHeight="1" x14ac:dyDescent="0.15">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t="s">
        <v>605</v>
      </c>
      <c r="BT11" s="817"/>
      <c r="BU11" s="817"/>
      <c r="BV11" s="817"/>
      <c r="BW11" s="817"/>
      <c r="BX11" s="817"/>
      <c r="BY11" s="817"/>
      <c r="BZ11" s="817"/>
      <c r="CA11" s="817"/>
      <c r="CB11" s="817"/>
      <c r="CC11" s="817"/>
      <c r="CD11" s="817"/>
      <c r="CE11" s="817"/>
      <c r="CF11" s="817"/>
      <c r="CG11" s="818"/>
      <c r="CH11" s="829">
        <v>-20</v>
      </c>
      <c r="CI11" s="830"/>
      <c r="CJ11" s="830"/>
      <c r="CK11" s="830"/>
      <c r="CL11" s="831"/>
      <c r="CM11" s="829">
        <v>83</v>
      </c>
      <c r="CN11" s="830"/>
      <c r="CO11" s="830"/>
      <c r="CP11" s="830"/>
      <c r="CQ11" s="831"/>
      <c r="CR11" s="829">
        <v>2</v>
      </c>
      <c r="CS11" s="830"/>
      <c r="CT11" s="830"/>
      <c r="CU11" s="830"/>
      <c r="CV11" s="831"/>
      <c r="CW11" s="829" t="s">
        <v>590</v>
      </c>
      <c r="CX11" s="830"/>
      <c r="CY11" s="830"/>
      <c r="CZ11" s="830"/>
      <c r="DA11" s="831"/>
      <c r="DB11" s="829" t="s">
        <v>590</v>
      </c>
      <c r="DC11" s="830"/>
      <c r="DD11" s="830"/>
      <c r="DE11" s="830"/>
      <c r="DF11" s="831"/>
      <c r="DG11" s="829" t="s">
        <v>590</v>
      </c>
      <c r="DH11" s="830"/>
      <c r="DI11" s="830"/>
      <c r="DJ11" s="830"/>
      <c r="DK11" s="831"/>
      <c r="DL11" s="829" t="s">
        <v>590</v>
      </c>
      <c r="DM11" s="830"/>
      <c r="DN11" s="830"/>
      <c r="DO11" s="830"/>
      <c r="DP11" s="831"/>
      <c r="DQ11" s="829" t="s">
        <v>608</v>
      </c>
      <c r="DR11" s="830"/>
      <c r="DS11" s="830"/>
      <c r="DT11" s="830"/>
      <c r="DU11" s="831"/>
      <c r="DV11" s="832"/>
      <c r="DW11" s="833"/>
      <c r="DX11" s="833"/>
      <c r="DY11" s="833"/>
      <c r="DZ11" s="834"/>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t="s">
        <v>606</v>
      </c>
      <c r="BT12" s="817"/>
      <c r="BU12" s="817"/>
      <c r="BV12" s="817"/>
      <c r="BW12" s="817"/>
      <c r="BX12" s="817"/>
      <c r="BY12" s="817"/>
      <c r="BZ12" s="817"/>
      <c r="CA12" s="817"/>
      <c r="CB12" s="817"/>
      <c r="CC12" s="817"/>
      <c r="CD12" s="817"/>
      <c r="CE12" s="817"/>
      <c r="CF12" s="817"/>
      <c r="CG12" s="818"/>
      <c r="CH12" s="829" t="s">
        <v>611</v>
      </c>
      <c r="CI12" s="830"/>
      <c r="CJ12" s="830"/>
      <c r="CK12" s="830"/>
      <c r="CL12" s="831"/>
      <c r="CM12" s="829">
        <v>5</v>
      </c>
      <c r="CN12" s="830"/>
      <c r="CO12" s="830"/>
      <c r="CP12" s="830"/>
      <c r="CQ12" s="831"/>
      <c r="CR12" s="829">
        <v>3</v>
      </c>
      <c r="CS12" s="830"/>
      <c r="CT12" s="830"/>
      <c r="CU12" s="830"/>
      <c r="CV12" s="831"/>
      <c r="CW12" s="829" t="s">
        <v>590</v>
      </c>
      <c r="CX12" s="830"/>
      <c r="CY12" s="830"/>
      <c r="CZ12" s="830"/>
      <c r="DA12" s="831"/>
      <c r="DB12" s="829" t="s">
        <v>590</v>
      </c>
      <c r="DC12" s="830"/>
      <c r="DD12" s="830"/>
      <c r="DE12" s="830"/>
      <c r="DF12" s="831"/>
      <c r="DG12" s="829" t="s">
        <v>590</v>
      </c>
      <c r="DH12" s="830"/>
      <c r="DI12" s="830"/>
      <c r="DJ12" s="830"/>
      <c r="DK12" s="831"/>
      <c r="DL12" s="829" t="s">
        <v>596</v>
      </c>
      <c r="DM12" s="830"/>
      <c r="DN12" s="830"/>
      <c r="DO12" s="830"/>
      <c r="DP12" s="831"/>
      <c r="DQ12" s="829" t="s">
        <v>590</v>
      </c>
      <c r="DR12" s="830"/>
      <c r="DS12" s="830"/>
      <c r="DT12" s="830"/>
      <c r="DU12" s="831"/>
      <c r="DV12" s="832"/>
      <c r="DW12" s="833"/>
      <c r="DX12" s="833"/>
      <c r="DY12" s="833"/>
      <c r="DZ12" s="834"/>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t="s">
        <v>607</v>
      </c>
      <c r="BT13" s="817"/>
      <c r="BU13" s="817"/>
      <c r="BV13" s="817"/>
      <c r="BW13" s="817"/>
      <c r="BX13" s="817"/>
      <c r="BY13" s="817"/>
      <c r="BZ13" s="817"/>
      <c r="CA13" s="817"/>
      <c r="CB13" s="817"/>
      <c r="CC13" s="817"/>
      <c r="CD13" s="817"/>
      <c r="CE13" s="817"/>
      <c r="CF13" s="817"/>
      <c r="CG13" s="818"/>
      <c r="CH13" s="829">
        <v>-1</v>
      </c>
      <c r="CI13" s="830"/>
      <c r="CJ13" s="830"/>
      <c r="CK13" s="830"/>
      <c r="CL13" s="831"/>
      <c r="CM13" s="829">
        <v>9</v>
      </c>
      <c r="CN13" s="830"/>
      <c r="CO13" s="830"/>
      <c r="CP13" s="830"/>
      <c r="CQ13" s="831"/>
      <c r="CR13" s="829">
        <v>5</v>
      </c>
      <c r="CS13" s="830"/>
      <c r="CT13" s="830"/>
      <c r="CU13" s="830"/>
      <c r="CV13" s="831"/>
      <c r="CW13" s="829" t="s">
        <v>590</v>
      </c>
      <c r="CX13" s="830"/>
      <c r="CY13" s="830"/>
      <c r="CZ13" s="830"/>
      <c r="DA13" s="831"/>
      <c r="DB13" s="829" t="s">
        <v>590</v>
      </c>
      <c r="DC13" s="830"/>
      <c r="DD13" s="830"/>
      <c r="DE13" s="830"/>
      <c r="DF13" s="831"/>
      <c r="DG13" s="829" t="s">
        <v>590</v>
      </c>
      <c r="DH13" s="830"/>
      <c r="DI13" s="830"/>
      <c r="DJ13" s="830"/>
      <c r="DK13" s="831"/>
      <c r="DL13" s="829" t="s">
        <v>590</v>
      </c>
      <c r="DM13" s="830"/>
      <c r="DN13" s="830"/>
      <c r="DO13" s="830"/>
      <c r="DP13" s="831"/>
      <c r="DQ13" s="829" t="s">
        <v>608</v>
      </c>
      <c r="DR13" s="830"/>
      <c r="DS13" s="830"/>
      <c r="DT13" s="830"/>
      <c r="DU13" s="831"/>
      <c r="DV13" s="832"/>
      <c r="DW13" s="833"/>
      <c r="DX13" s="833"/>
      <c r="DY13" s="833"/>
      <c r="DZ13" s="834"/>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397</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
      <c r="A23" s="266" t="s">
        <v>398</v>
      </c>
      <c r="B23" s="838" t="s">
        <v>399</v>
      </c>
      <c r="C23" s="839"/>
      <c r="D23" s="839"/>
      <c r="E23" s="839"/>
      <c r="F23" s="839"/>
      <c r="G23" s="839"/>
      <c r="H23" s="839"/>
      <c r="I23" s="839"/>
      <c r="J23" s="839"/>
      <c r="K23" s="839"/>
      <c r="L23" s="839"/>
      <c r="M23" s="839"/>
      <c r="N23" s="839"/>
      <c r="O23" s="839"/>
      <c r="P23" s="840"/>
      <c r="Q23" s="841">
        <v>69712</v>
      </c>
      <c r="R23" s="842"/>
      <c r="S23" s="842"/>
      <c r="T23" s="842"/>
      <c r="U23" s="842"/>
      <c r="V23" s="842">
        <v>69197</v>
      </c>
      <c r="W23" s="842"/>
      <c r="X23" s="842"/>
      <c r="Y23" s="842"/>
      <c r="Z23" s="842"/>
      <c r="AA23" s="842">
        <v>515</v>
      </c>
      <c r="AB23" s="842"/>
      <c r="AC23" s="842"/>
      <c r="AD23" s="842"/>
      <c r="AE23" s="843"/>
      <c r="AF23" s="844">
        <v>136</v>
      </c>
      <c r="AG23" s="842"/>
      <c r="AH23" s="842"/>
      <c r="AI23" s="842"/>
      <c r="AJ23" s="845"/>
      <c r="AK23" s="846"/>
      <c r="AL23" s="847"/>
      <c r="AM23" s="847"/>
      <c r="AN23" s="847"/>
      <c r="AO23" s="847"/>
      <c r="AP23" s="842">
        <v>68842</v>
      </c>
      <c r="AQ23" s="842"/>
      <c r="AR23" s="842"/>
      <c r="AS23" s="842"/>
      <c r="AT23" s="842"/>
      <c r="AU23" s="848"/>
      <c r="AV23" s="848"/>
      <c r="AW23" s="848"/>
      <c r="AX23" s="848"/>
      <c r="AY23" s="849"/>
      <c r="AZ23" s="857" t="s">
        <v>400</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15">
      <c r="A24" s="856" t="s">
        <v>401</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
      <c r="A25" s="797" t="s">
        <v>402</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15">
      <c r="A26" s="788" t="s">
        <v>373</v>
      </c>
      <c r="B26" s="789"/>
      <c r="C26" s="789"/>
      <c r="D26" s="789"/>
      <c r="E26" s="789"/>
      <c r="F26" s="789"/>
      <c r="G26" s="789"/>
      <c r="H26" s="789"/>
      <c r="I26" s="789"/>
      <c r="J26" s="789"/>
      <c r="K26" s="789"/>
      <c r="L26" s="789"/>
      <c r="M26" s="789"/>
      <c r="N26" s="789"/>
      <c r="O26" s="789"/>
      <c r="P26" s="790"/>
      <c r="Q26" s="765" t="s">
        <v>403</v>
      </c>
      <c r="R26" s="766"/>
      <c r="S26" s="766"/>
      <c r="T26" s="766"/>
      <c r="U26" s="767"/>
      <c r="V26" s="765" t="s">
        <v>404</v>
      </c>
      <c r="W26" s="766"/>
      <c r="X26" s="766"/>
      <c r="Y26" s="766"/>
      <c r="Z26" s="767"/>
      <c r="AA26" s="765" t="s">
        <v>405</v>
      </c>
      <c r="AB26" s="766"/>
      <c r="AC26" s="766"/>
      <c r="AD26" s="766"/>
      <c r="AE26" s="766"/>
      <c r="AF26" s="860" t="s">
        <v>406</v>
      </c>
      <c r="AG26" s="861"/>
      <c r="AH26" s="861"/>
      <c r="AI26" s="861"/>
      <c r="AJ26" s="862"/>
      <c r="AK26" s="766" t="s">
        <v>407</v>
      </c>
      <c r="AL26" s="766"/>
      <c r="AM26" s="766"/>
      <c r="AN26" s="766"/>
      <c r="AO26" s="767"/>
      <c r="AP26" s="765" t="s">
        <v>408</v>
      </c>
      <c r="AQ26" s="766"/>
      <c r="AR26" s="766"/>
      <c r="AS26" s="766"/>
      <c r="AT26" s="767"/>
      <c r="AU26" s="765" t="s">
        <v>409</v>
      </c>
      <c r="AV26" s="766"/>
      <c r="AW26" s="766"/>
      <c r="AX26" s="766"/>
      <c r="AY26" s="767"/>
      <c r="AZ26" s="765" t="s">
        <v>410</v>
      </c>
      <c r="BA26" s="766"/>
      <c r="BB26" s="766"/>
      <c r="BC26" s="766"/>
      <c r="BD26" s="767"/>
      <c r="BE26" s="765" t="s">
        <v>380</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15">
      <c r="A28" s="268">
        <v>1</v>
      </c>
      <c r="B28" s="779" t="s">
        <v>411</v>
      </c>
      <c r="C28" s="780"/>
      <c r="D28" s="780"/>
      <c r="E28" s="780"/>
      <c r="F28" s="780"/>
      <c r="G28" s="780"/>
      <c r="H28" s="780"/>
      <c r="I28" s="780"/>
      <c r="J28" s="780"/>
      <c r="K28" s="780"/>
      <c r="L28" s="780"/>
      <c r="M28" s="780"/>
      <c r="N28" s="780"/>
      <c r="O28" s="780"/>
      <c r="P28" s="781"/>
      <c r="Q28" s="870">
        <v>11121</v>
      </c>
      <c r="R28" s="871"/>
      <c r="S28" s="871"/>
      <c r="T28" s="871"/>
      <c r="U28" s="871"/>
      <c r="V28" s="871">
        <v>10443</v>
      </c>
      <c r="W28" s="871"/>
      <c r="X28" s="871"/>
      <c r="Y28" s="871"/>
      <c r="Z28" s="871"/>
      <c r="AA28" s="871">
        <v>678</v>
      </c>
      <c r="AB28" s="871"/>
      <c r="AC28" s="871"/>
      <c r="AD28" s="871"/>
      <c r="AE28" s="872"/>
      <c r="AF28" s="873">
        <v>678</v>
      </c>
      <c r="AG28" s="871"/>
      <c r="AH28" s="871"/>
      <c r="AI28" s="871"/>
      <c r="AJ28" s="874"/>
      <c r="AK28" s="875">
        <v>1166</v>
      </c>
      <c r="AL28" s="866"/>
      <c r="AM28" s="866"/>
      <c r="AN28" s="866"/>
      <c r="AO28" s="866"/>
      <c r="AP28" s="866" t="s">
        <v>590</v>
      </c>
      <c r="AQ28" s="866"/>
      <c r="AR28" s="866"/>
      <c r="AS28" s="866"/>
      <c r="AT28" s="866"/>
      <c r="AU28" s="866" t="s">
        <v>590</v>
      </c>
      <c r="AV28" s="866"/>
      <c r="AW28" s="866"/>
      <c r="AX28" s="866"/>
      <c r="AY28" s="866"/>
      <c r="AZ28" s="867" t="s">
        <v>618</v>
      </c>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15">
      <c r="A29" s="268">
        <v>2</v>
      </c>
      <c r="B29" s="803" t="s">
        <v>412</v>
      </c>
      <c r="C29" s="804"/>
      <c r="D29" s="804"/>
      <c r="E29" s="804"/>
      <c r="F29" s="804"/>
      <c r="G29" s="804"/>
      <c r="H29" s="804"/>
      <c r="I29" s="804"/>
      <c r="J29" s="804"/>
      <c r="K29" s="804"/>
      <c r="L29" s="804"/>
      <c r="M29" s="804"/>
      <c r="N29" s="804"/>
      <c r="O29" s="804"/>
      <c r="P29" s="805"/>
      <c r="Q29" s="806">
        <v>9147</v>
      </c>
      <c r="R29" s="807"/>
      <c r="S29" s="807"/>
      <c r="T29" s="807"/>
      <c r="U29" s="807"/>
      <c r="V29" s="807">
        <v>8870</v>
      </c>
      <c r="W29" s="807"/>
      <c r="X29" s="807"/>
      <c r="Y29" s="807"/>
      <c r="Z29" s="807"/>
      <c r="AA29" s="807">
        <v>277</v>
      </c>
      <c r="AB29" s="807"/>
      <c r="AC29" s="807"/>
      <c r="AD29" s="807"/>
      <c r="AE29" s="808"/>
      <c r="AF29" s="809">
        <v>277</v>
      </c>
      <c r="AG29" s="810"/>
      <c r="AH29" s="810"/>
      <c r="AI29" s="810"/>
      <c r="AJ29" s="811"/>
      <c r="AK29" s="878">
        <v>1396</v>
      </c>
      <c r="AL29" s="879"/>
      <c r="AM29" s="879"/>
      <c r="AN29" s="879"/>
      <c r="AO29" s="879"/>
      <c r="AP29" s="879" t="s">
        <v>590</v>
      </c>
      <c r="AQ29" s="879"/>
      <c r="AR29" s="879"/>
      <c r="AS29" s="879"/>
      <c r="AT29" s="879"/>
      <c r="AU29" s="879" t="s">
        <v>590</v>
      </c>
      <c r="AV29" s="879"/>
      <c r="AW29" s="879"/>
      <c r="AX29" s="879"/>
      <c r="AY29" s="879"/>
      <c r="AZ29" s="880" t="s">
        <v>618</v>
      </c>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15">
      <c r="A30" s="268">
        <v>3</v>
      </c>
      <c r="B30" s="803" t="s">
        <v>413</v>
      </c>
      <c r="C30" s="804"/>
      <c r="D30" s="804"/>
      <c r="E30" s="804"/>
      <c r="F30" s="804"/>
      <c r="G30" s="804"/>
      <c r="H30" s="804"/>
      <c r="I30" s="804"/>
      <c r="J30" s="804"/>
      <c r="K30" s="804"/>
      <c r="L30" s="804"/>
      <c r="M30" s="804"/>
      <c r="N30" s="804"/>
      <c r="O30" s="804"/>
      <c r="P30" s="805"/>
      <c r="Q30" s="806">
        <v>1307</v>
      </c>
      <c r="R30" s="807"/>
      <c r="S30" s="807"/>
      <c r="T30" s="807"/>
      <c r="U30" s="807"/>
      <c r="V30" s="807">
        <v>1301</v>
      </c>
      <c r="W30" s="807"/>
      <c r="X30" s="807"/>
      <c r="Y30" s="807"/>
      <c r="Z30" s="807"/>
      <c r="AA30" s="807">
        <v>6</v>
      </c>
      <c r="AB30" s="807"/>
      <c r="AC30" s="807"/>
      <c r="AD30" s="807"/>
      <c r="AE30" s="808"/>
      <c r="AF30" s="809">
        <v>6</v>
      </c>
      <c r="AG30" s="810"/>
      <c r="AH30" s="810"/>
      <c r="AI30" s="810"/>
      <c r="AJ30" s="811"/>
      <c r="AK30" s="878">
        <v>297</v>
      </c>
      <c r="AL30" s="879"/>
      <c r="AM30" s="879"/>
      <c r="AN30" s="879"/>
      <c r="AO30" s="879"/>
      <c r="AP30" s="879" t="s">
        <v>590</v>
      </c>
      <c r="AQ30" s="879"/>
      <c r="AR30" s="879"/>
      <c r="AS30" s="879"/>
      <c r="AT30" s="879"/>
      <c r="AU30" s="879" t="s">
        <v>590</v>
      </c>
      <c r="AV30" s="879"/>
      <c r="AW30" s="879"/>
      <c r="AX30" s="879"/>
      <c r="AY30" s="879"/>
      <c r="AZ30" s="880" t="s">
        <v>618</v>
      </c>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15">
      <c r="A31" s="268">
        <v>4</v>
      </c>
      <c r="B31" s="803" t="s">
        <v>414</v>
      </c>
      <c r="C31" s="804"/>
      <c r="D31" s="804"/>
      <c r="E31" s="804"/>
      <c r="F31" s="804"/>
      <c r="G31" s="804"/>
      <c r="H31" s="804"/>
      <c r="I31" s="804"/>
      <c r="J31" s="804"/>
      <c r="K31" s="804"/>
      <c r="L31" s="804"/>
      <c r="M31" s="804"/>
      <c r="N31" s="804"/>
      <c r="O31" s="804"/>
      <c r="P31" s="805"/>
      <c r="Q31" s="806">
        <v>2537</v>
      </c>
      <c r="R31" s="807"/>
      <c r="S31" s="807"/>
      <c r="T31" s="807"/>
      <c r="U31" s="807"/>
      <c r="V31" s="807">
        <v>2471</v>
      </c>
      <c r="W31" s="807"/>
      <c r="X31" s="807"/>
      <c r="Y31" s="807"/>
      <c r="Z31" s="807"/>
      <c r="AA31" s="807">
        <v>66</v>
      </c>
      <c r="AB31" s="807"/>
      <c r="AC31" s="807"/>
      <c r="AD31" s="807"/>
      <c r="AE31" s="808"/>
      <c r="AF31" s="809">
        <v>547</v>
      </c>
      <c r="AG31" s="810"/>
      <c r="AH31" s="810"/>
      <c r="AI31" s="810"/>
      <c r="AJ31" s="811"/>
      <c r="AK31" s="878">
        <v>4</v>
      </c>
      <c r="AL31" s="879"/>
      <c r="AM31" s="879"/>
      <c r="AN31" s="879"/>
      <c r="AO31" s="879"/>
      <c r="AP31" s="879">
        <v>7542</v>
      </c>
      <c r="AQ31" s="879"/>
      <c r="AR31" s="879"/>
      <c r="AS31" s="879"/>
      <c r="AT31" s="879"/>
      <c r="AU31" s="879" t="s">
        <v>590</v>
      </c>
      <c r="AV31" s="879"/>
      <c r="AW31" s="879"/>
      <c r="AX31" s="879"/>
      <c r="AY31" s="879"/>
      <c r="AZ31" s="880" t="s">
        <v>618</v>
      </c>
      <c r="BA31" s="880"/>
      <c r="BB31" s="880"/>
      <c r="BC31" s="880"/>
      <c r="BD31" s="880"/>
      <c r="BE31" s="876" t="s">
        <v>415</v>
      </c>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15">
      <c r="A32" s="268">
        <v>5</v>
      </c>
      <c r="B32" s="803" t="s">
        <v>416</v>
      </c>
      <c r="C32" s="804"/>
      <c r="D32" s="804"/>
      <c r="E32" s="804"/>
      <c r="F32" s="804"/>
      <c r="G32" s="804"/>
      <c r="H32" s="804"/>
      <c r="I32" s="804"/>
      <c r="J32" s="804"/>
      <c r="K32" s="804"/>
      <c r="L32" s="804"/>
      <c r="M32" s="804"/>
      <c r="N32" s="804"/>
      <c r="O32" s="804"/>
      <c r="P32" s="805"/>
      <c r="Q32" s="806">
        <v>4290</v>
      </c>
      <c r="R32" s="807"/>
      <c r="S32" s="807"/>
      <c r="T32" s="807"/>
      <c r="U32" s="807"/>
      <c r="V32" s="807">
        <v>3757</v>
      </c>
      <c r="W32" s="807"/>
      <c r="X32" s="807"/>
      <c r="Y32" s="807"/>
      <c r="Z32" s="807"/>
      <c r="AA32" s="807">
        <v>533</v>
      </c>
      <c r="AB32" s="807"/>
      <c r="AC32" s="807"/>
      <c r="AD32" s="807"/>
      <c r="AE32" s="808"/>
      <c r="AF32" s="809">
        <v>757</v>
      </c>
      <c r="AG32" s="810"/>
      <c r="AH32" s="810"/>
      <c r="AI32" s="810"/>
      <c r="AJ32" s="811"/>
      <c r="AK32" s="878" t="s">
        <v>590</v>
      </c>
      <c r="AL32" s="879"/>
      <c r="AM32" s="879"/>
      <c r="AN32" s="879"/>
      <c r="AO32" s="879"/>
      <c r="AP32" s="879">
        <v>24900</v>
      </c>
      <c r="AQ32" s="879"/>
      <c r="AR32" s="879"/>
      <c r="AS32" s="879"/>
      <c r="AT32" s="879"/>
      <c r="AU32" s="879">
        <v>14567</v>
      </c>
      <c r="AV32" s="879"/>
      <c r="AW32" s="879"/>
      <c r="AX32" s="879"/>
      <c r="AY32" s="879"/>
      <c r="AZ32" s="880" t="s">
        <v>618</v>
      </c>
      <c r="BA32" s="880"/>
      <c r="BB32" s="880"/>
      <c r="BC32" s="880"/>
      <c r="BD32" s="880"/>
      <c r="BE32" s="876" t="s">
        <v>415</v>
      </c>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15">
      <c r="A33" s="268">
        <v>6</v>
      </c>
      <c r="B33" s="803"/>
      <c r="C33" s="804"/>
      <c r="D33" s="804"/>
      <c r="E33" s="804"/>
      <c r="F33" s="804"/>
      <c r="G33" s="804"/>
      <c r="H33" s="804"/>
      <c r="I33" s="804"/>
      <c r="J33" s="804"/>
      <c r="K33" s="804"/>
      <c r="L33" s="804"/>
      <c r="M33" s="804"/>
      <c r="N33" s="804"/>
      <c r="O33" s="804"/>
      <c r="P33" s="805"/>
      <c r="Q33" s="806"/>
      <c r="R33" s="807"/>
      <c r="S33" s="807"/>
      <c r="T33" s="807"/>
      <c r="U33" s="807"/>
      <c r="V33" s="807"/>
      <c r="W33" s="807"/>
      <c r="X33" s="807"/>
      <c r="Y33" s="807"/>
      <c r="Z33" s="807"/>
      <c r="AA33" s="807"/>
      <c r="AB33" s="807"/>
      <c r="AC33" s="807"/>
      <c r="AD33" s="807"/>
      <c r="AE33" s="808"/>
      <c r="AF33" s="809"/>
      <c r="AG33" s="810"/>
      <c r="AH33" s="810"/>
      <c r="AI33" s="810"/>
      <c r="AJ33" s="811"/>
      <c r="AK33" s="878"/>
      <c r="AL33" s="879"/>
      <c r="AM33" s="879"/>
      <c r="AN33" s="879"/>
      <c r="AO33" s="879"/>
      <c r="AP33" s="879"/>
      <c r="AQ33" s="879"/>
      <c r="AR33" s="879"/>
      <c r="AS33" s="879"/>
      <c r="AT33" s="879"/>
      <c r="AU33" s="879"/>
      <c r="AV33" s="879"/>
      <c r="AW33" s="879"/>
      <c r="AX33" s="879"/>
      <c r="AY33" s="879"/>
      <c r="AZ33" s="880"/>
      <c r="BA33" s="880"/>
      <c r="BB33" s="880"/>
      <c r="BC33" s="880"/>
      <c r="BD33" s="880"/>
      <c r="BE33" s="876"/>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15">
      <c r="A34" s="268">
        <v>7</v>
      </c>
      <c r="B34" s="803"/>
      <c r="C34" s="804"/>
      <c r="D34" s="804"/>
      <c r="E34" s="804"/>
      <c r="F34" s="804"/>
      <c r="G34" s="804"/>
      <c r="H34" s="804"/>
      <c r="I34" s="804"/>
      <c r="J34" s="804"/>
      <c r="K34" s="804"/>
      <c r="L34" s="804"/>
      <c r="M34" s="804"/>
      <c r="N34" s="804"/>
      <c r="O34" s="804"/>
      <c r="P34" s="805"/>
      <c r="Q34" s="806"/>
      <c r="R34" s="807"/>
      <c r="S34" s="807"/>
      <c r="T34" s="807"/>
      <c r="U34" s="807"/>
      <c r="V34" s="807"/>
      <c r="W34" s="807"/>
      <c r="X34" s="807"/>
      <c r="Y34" s="807"/>
      <c r="Z34" s="807"/>
      <c r="AA34" s="807"/>
      <c r="AB34" s="807"/>
      <c r="AC34" s="807"/>
      <c r="AD34" s="807"/>
      <c r="AE34" s="808"/>
      <c r="AF34" s="809"/>
      <c r="AG34" s="810"/>
      <c r="AH34" s="810"/>
      <c r="AI34" s="810"/>
      <c r="AJ34" s="811"/>
      <c r="AK34" s="878"/>
      <c r="AL34" s="879"/>
      <c r="AM34" s="879"/>
      <c r="AN34" s="879"/>
      <c r="AO34" s="879"/>
      <c r="AP34" s="879"/>
      <c r="AQ34" s="879"/>
      <c r="AR34" s="879"/>
      <c r="AS34" s="879"/>
      <c r="AT34" s="879"/>
      <c r="AU34" s="879"/>
      <c r="AV34" s="879"/>
      <c r="AW34" s="879"/>
      <c r="AX34" s="879"/>
      <c r="AY34" s="879"/>
      <c r="AZ34" s="880"/>
      <c r="BA34" s="880"/>
      <c r="BB34" s="880"/>
      <c r="BC34" s="880"/>
      <c r="BD34" s="880"/>
      <c r="BE34" s="876"/>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15">
      <c r="A35" s="268">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78"/>
      <c r="AL35" s="879"/>
      <c r="AM35" s="879"/>
      <c r="AN35" s="879"/>
      <c r="AO35" s="879"/>
      <c r="AP35" s="879"/>
      <c r="AQ35" s="879"/>
      <c r="AR35" s="879"/>
      <c r="AS35" s="879"/>
      <c r="AT35" s="879"/>
      <c r="AU35" s="879"/>
      <c r="AV35" s="879"/>
      <c r="AW35" s="879"/>
      <c r="AX35" s="879"/>
      <c r="AY35" s="879"/>
      <c r="AZ35" s="880"/>
      <c r="BA35" s="880"/>
      <c r="BB35" s="880"/>
      <c r="BC35" s="880"/>
      <c r="BD35" s="880"/>
      <c r="BE35" s="876"/>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15">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79"/>
      <c r="AM36" s="879"/>
      <c r="AN36" s="879"/>
      <c r="AO36" s="879"/>
      <c r="AP36" s="879"/>
      <c r="AQ36" s="879"/>
      <c r="AR36" s="879"/>
      <c r="AS36" s="879"/>
      <c r="AT36" s="879"/>
      <c r="AU36" s="879"/>
      <c r="AV36" s="879"/>
      <c r="AW36" s="879"/>
      <c r="AX36" s="879"/>
      <c r="AY36" s="879"/>
      <c r="AZ36" s="880"/>
      <c r="BA36" s="880"/>
      <c r="BB36" s="880"/>
      <c r="BC36" s="880"/>
      <c r="BD36" s="880"/>
      <c r="BE36" s="876"/>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15">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15">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417</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
      <c r="A63" s="266" t="s">
        <v>398</v>
      </c>
      <c r="B63" s="838" t="s">
        <v>418</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2265</v>
      </c>
      <c r="AG63" s="890"/>
      <c r="AH63" s="890"/>
      <c r="AI63" s="890"/>
      <c r="AJ63" s="891"/>
      <c r="AK63" s="892"/>
      <c r="AL63" s="887"/>
      <c r="AM63" s="887"/>
      <c r="AN63" s="887"/>
      <c r="AO63" s="887"/>
      <c r="AP63" s="890">
        <v>32442</v>
      </c>
      <c r="AQ63" s="890"/>
      <c r="AR63" s="890"/>
      <c r="AS63" s="890"/>
      <c r="AT63" s="890"/>
      <c r="AU63" s="890">
        <v>14567</v>
      </c>
      <c r="AV63" s="890"/>
      <c r="AW63" s="890"/>
      <c r="AX63" s="890"/>
      <c r="AY63" s="890"/>
      <c r="AZ63" s="894"/>
      <c r="BA63" s="894"/>
      <c r="BB63" s="894"/>
      <c r="BC63" s="894"/>
      <c r="BD63" s="894"/>
      <c r="BE63" s="895"/>
      <c r="BF63" s="895"/>
      <c r="BG63" s="895"/>
      <c r="BH63" s="895"/>
      <c r="BI63" s="896"/>
      <c r="BJ63" s="897" t="s">
        <v>419</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
      <c r="A65" s="254" t="s">
        <v>420</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15">
      <c r="A66" s="788" t="s">
        <v>421</v>
      </c>
      <c r="B66" s="789"/>
      <c r="C66" s="789"/>
      <c r="D66" s="789"/>
      <c r="E66" s="789"/>
      <c r="F66" s="789"/>
      <c r="G66" s="789"/>
      <c r="H66" s="789"/>
      <c r="I66" s="789"/>
      <c r="J66" s="789"/>
      <c r="K66" s="789"/>
      <c r="L66" s="789"/>
      <c r="M66" s="789"/>
      <c r="N66" s="789"/>
      <c r="O66" s="789"/>
      <c r="P66" s="790"/>
      <c r="Q66" s="765" t="s">
        <v>422</v>
      </c>
      <c r="R66" s="766"/>
      <c r="S66" s="766"/>
      <c r="T66" s="766"/>
      <c r="U66" s="767"/>
      <c r="V66" s="765" t="s">
        <v>423</v>
      </c>
      <c r="W66" s="766"/>
      <c r="X66" s="766"/>
      <c r="Y66" s="766"/>
      <c r="Z66" s="767"/>
      <c r="AA66" s="765" t="s">
        <v>424</v>
      </c>
      <c r="AB66" s="766"/>
      <c r="AC66" s="766"/>
      <c r="AD66" s="766"/>
      <c r="AE66" s="767"/>
      <c r="AF66" s="900" t="s">
        <v>425</v>
      </c>
      <c r="AG66" s="861"/>
      <c r="AH66" s="861"/>
      <c r="AI66" s="861"/>
      <c r="AJ66" s="901"/>
      <c r="AK66" s="765" t="s">
        <v>426</v>
      </c>
      <c r="AL66" s="789"/>
      <c r="AM66" s="789"/>
      <c r="AN66" s="789"/>
      <c r="AO66" s="790"/>
      <c r="AP66" s="765" t="s">
        <v>427</v>
      </c>
      <c r="AQ66" s="766"/>
      <c r="AR66" s="766"/>
      <c r="AS66" s="766"/>
      <c r="AT66" s="767"/>
      <c r="AU66" s="765" t="s">
        <v>428</v>
      </c>
      <c r="AV66" s="766"/>
      <c r="AW66" s="766"/>
      <c r="AX66" s="766"/>
      <c r="AY66" s="767"/>
      <c r="AZ66" s="765" t="s">
        <v>380</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x14ac:dyDescent="0.15">
      <c r="A68" s="260">
        <v>1</v>
      </c>
      <c r="B68" s="917" t="s">
        <v>591</v>
      </c>
      <c r="C68" s="918"/>
      <c r="D68" s="918"/>
      <c r="E68" s="918"/>
      <c r="F68" s="918"/>
      <c r="G68" s="918"/>
      <c r="H68" s="918"/>
      <c r="I68" s="918"/>
      <c r="J68" s="918"/>
      <c r="K68" s="918"/>
      <c r="L68" s="918"/>
      <c r="M68" s="918"/>
      <c r="N68" s="918"/>
      <c r="O68" s="918"/>
      <c r="P68" s="919"/>
      <c r="Q68" s="920">
        <v>1509</v>
      </c>
      <c r="R68" s="914"/>
      <c r="S68" s="914"/>
      <c r="T68" s="914"/>
      <c r="U68" s="914"/>
      <c r="V68" s="914">
        <v>1509</v>
      </c>
      <c r="W68" s="914"/>
      <c r="X68" s="914"/>
      <c r="Y68" s="914"/>
      <c r="Z68" s="914"/>
      <c r="AA68" s="914" t="s">
        <v>590</v>
      </c>
      <c r="AB68" s="914"/>
      <c r="AC68" s="914"/>
      <c r="AD68" s="914"/>
      <c r="AE68" s="914"/>
      <c r="AF68" s="914" t="s">
        <v>592</v>
      </c>
      <c r="AG68" s="914"/>
      <c r="AH68" s="914"/>
      <c r="AI68" s="914"/>
      <c r="AJ68" s="914"/>
      <c r="AK68" s="914" t="s">
        <v>590</v>
      </c>
      <c r="AL68" s="914"/>
      <c r="AM68" s="914"/>
      <c r="AN68" s="914"/>
      <c r="AO68" s="914"/>
      <c r="AP68" s="914" t="s">
        <v>593</v>
      </c>
      <c r="AQ68" s="914"/>
      <c r="AR68" s="914"/>
      <c r="AS68" s="914"/>
      <c r="AT68" s="914"/>
      <c r="AU68" s="914" t="s">
        <v>590</v>
      </c>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x14ac:dyDescent="0.15">
      <c r="A69" s="263">
        <v>2</v>
      </c>
      <c r="B69" s="921" t="s">
        <v>594</v>
      </c>
      <c r="C69" s="922"/>
      <c r="D69" s="922"/>
      <c r="E69" s="922"/>
      <c r="F69" s="922"/>
      <c r="G69" s="922"/>
      <c r="H69" s="922"/>
      <c r="I69" s="922"/>
      <c r="J69" s="922"/>
      <c r="K69" s="922"/>
      <c r="L69" s="922"/>
      <c r="M69" s="922"/>
      <c r="N69" s="922"/>
      <c r="O69" s="922"/>
      <c r="P69" s="923"/>
      <c r="Q69" s="924">
        <v>3777</v>
      </c>
      <c r="R69" s="879"/>
      <c r="S69" s="879"/>
      <c r="T69" s="879"/>
      <c r="U69" s="879"/>
      <c r="V69" s="879">
        <v>3777</v>
      </c>
      <c r="W69" s="879"/>
      <c r="X69" s="879"/>
      <c r="Y69" s="879"/>
      <c r="Z69" s="879"/>
      <c r="AA69" s="879" t="s">
        <v>590</v>
      </c>
      <c r="AB69" s="879"/>
      <c r="AC69" s="879"/>
      <c r="AD69" s="879"/>
      <c r="AE69" s="879"/>
      <c r="AF69" s="879" t="s">
        <v>590</v>
      </c>
      <c r="AG69" s="879"/>
      <c r="AH69" s="879"/>
      <c r="AI69" s="879"/>
      <c r="AJ69" s="879"/>
      <c r="AK69" s="879" t="s">
        <v>590</v>
      </c>
      <c r="AL69" s="879"/>
      <c r="AM69" s="879"/>
      <c r="AN69" s="879"/>
      <c r="AO69" s="879"/>
      <c r="AP69" s="879">
        <v>1904</v>
      </c>
      <c r="AQ69" s="879"/>
      <c r="AR69" s="879"/>
      <c r="AS69" s="879"/>
      <c r="AT69" s="879"/>
      <c r="AU69" s="879">
        <v>574</v>
      </c>
      <c r="AV69" s="879"/>
      <c r="AW69" s="879"/>
      <c r="AX69" s="879"/>
      <c r="AY69" s="879"/>
      <c r="AZ69" s="925"/>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x14ac:dyDescent="0.15">
      <c r="A70" s="263">
        <v>3</v>
      </c>
      <c r="B70" s="921" t="s">
        <v>595</v>
      </c>
      <c r="C70" s="922"/>
      <c r="D70" s="922"/>
      <c r="E70" s="922"/>
      <c r="F70" s="922"/>
      <c r="G70" s="922"/>
      <c r="H70" s="922"/>
      <c r="I70" s="922"/>
      <c r="J70" s="922"/>
      <c r="K70" s="922"/>
      <c r="L70" s="922"/>
      <c r="M70" s="922"/>
      <c r="N70" s="922"/>
      <c r="O70" s="922"/>
      <c r="P70" s="923"/>
      <c r="Q70" s="924">
        <v>87892</v>
      </c>
      <c r="R70" s="879"/>
      <c r="S70" s="879"/>
      <c r="T70" s="879"/>
      <c r="U70" s="879"/>
      <c r="V70" s="879">
        <v>81347</v>
      </c>
      <c r="W70" s="879"/>
      <c r="X70" s="879"/>
      <c r="Y70" s="879"/>
      <c r="Z70" s="879"/>
      <c r="AA70" s="879">
        <v>6545</v>
      </c>
      <c r="AB70" s="879"/>
      <c r="AC70" s="879"/>
      <c r="AD70" s="879"/>
      <c r="AE70" s="879"/>
      <c r="AF70" s="879">
        <v>14108</v>
      </c>
      <c r="AG70" s="879"/>
      <c r="AH70" s="879"/>
      <c r="AI70" s="879"/>
      <c r="AJ70" s="879"/>
      <c r="AK70" s="879" t="s">
        <v>590</v>
      </c>
      <c r="AL70" s="879"/>
      <c r="AM70" s="879"/>
      <c r="AN70" s="879"/>
      <c r="AO70" s="879"/>
      <c r="AP70" s="879" t="s">
        <v>596</v>
      </c>
      <c r="AQ70" s="879"/>
      <c r="AR70" s="879"/>
      <c r="AS70" s="879"/>
      <c r="AT70" s="879"/>
      <c r="AU70" s="879" t="s">
        <v>590</v>
      </c>
      <c r="AV70" s="879"/>
      <c r="AW70" s="879"/>
      <c r="AX70" s="879"/>
      <c r="AY70" s="879"/>
      <c r="AZ70" s="925"/>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x14ac:dyDescent="0.15">
      <c r="A71" s="263">
        <v>4</v>
      </c>
      <c r="B71" s="921" t="s">
        <v>597</v>
      </c>
      <c r="C71" s="922"/>
      <c r="D71" s="922"/>
      <c r="E71" s="922"/>
      <c r="F71" s="922"/>
      <c r="G71" s="922"/>
      <c r="H71" s="922"/>
      <c r="I71" s="922"/>
      <c r="J71" s="922"/>
      <c r="K71" s="922"/>
      <c r="L71" s="922"/>
      <c r="M71" s="922"/>
      <c r="N71" s="922"/>
      <c r="O71" s="922"/>
      <c r="P71" s="923"/>
      <c r="Q71" s="924">
        <v>198</v>
      </c>
      <c r="R71" s="879"/>
      <c r="S71" s="879"/>
      <c r="T71" s="879"/>
      <c r="U71" s="879"/>
      <c r="V71" s="879">
        <v>183</v>
      </c>
      <c r="W71" s="879"/>
      <c r="X71" s="879"/>
      <c r="Y71" s="879"/>
      <c r="Z71" s="879"/>
      <c r="AA71" s="879">
        <v>15</v>
      </c>
      <c r="AB71" s="879"/>
      <c r="AC71" s="879"/>
      <c r="AD71" s="879"/>
      <c r="AE71" s="879"/>
      <c r="AF71" s="879">
        <v>15</v>
      </c>
      <c r="AG71" s="879"/>
      <c r="AH71" s="879"/>
      <c r="AI71" s="879"/>
      <c r="AJ71" s="879"/>
      <c r="AK71" s="879" t="s">
        <v>590</v>
      </c>
      <c r="AL71" s="879"/>
      <c r="AM71" s="879"/>
      <c r="AN71" s="879"/>
      <c r="AO71" s="879"/>
      <c r="AP71" s="879" t="s">
        <v>590</v>
      </c>
      <c r="AQ71" s="879"/>
      <c r="AR71" s="879"/>
      <c r="AS71" s="879"/>
      <c r="AT71" s="879"/>
      <c r="AU71" s="879" t="s">
        <v>593</v>
      </c>
      <c r="AV71" s="879"/>
      <c r="AW71" s="879"/>
      <c r="AX71" s="879"/>
      <c r="AY71" s="879"/>
      <c r="AZ71" s="925"/>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x14ac:dyDescent="0.15">
      <c r="A72" s="263">
        <v>5</v>
      </c>
      <c r="B72" s="921" t="s">
        <v>598</v>
      </c>
      <c r="C72" s="922"/>
      <c r="D72" s="922"/>
      <c r="E72" s="922"/>
      <c r="F72" s="922"/>
      <c r="G72" s="922"/>
      <c r="H72" s="922"/>
      <c r="I72" s="922"/>
      <c r="J72" s="922"/>
      <c r="K72" s="922"/>
      <c r="L72" s="922"/>
      <c r="M72" s="922"/>
      <c r="N72" s="922"/>
      <c r="O72" s="922"/>
      <c r="P72" s="923"/>
      <c r="Q72" s="924">
        <v>1227276</v>
      </c>
      <c r="R72" s="879"/>
      <c r="S72" s="879"/>
      <c r="T72" s="879"/>
      <c r="U72" s="879"/>
      <c r="V72" s="879">
        <v>1165356</v>
      </c>
      <c r="W72" s="879"/>
      <c r="X72" s="879"/>
      <c r="Y72" s="879"/>
      <c r="Z72" s="879"/>
      <c r="AA72" s="879">
        <v>61920</v>
      </c>
      <c r="AB72" s="879"/>
      <c r="AC72" s="879"/>
      <c r="AD72" s="879"/>
      <c r="AE72" s="879"/>
      <c r="AF72" s="879">
        <v>61920</v>
      </c>
      <c r="AG72" s="879"/>
      <c r="AH72" s="879"/>
      <c r="AI72" s="879"/>
      <c r="AJ72" s="879"/>
      <c r="AK72" s="879">
        <v>8500</v>
      </c>
      <c r="AL72" s="879"/>
      <c r="AM72" s="879"/>
      <c r="AN72" s="879"/>
      <c r="AO72" s="879"/>
      <c r="AP72" s="879" t="s">
        <v>590</v>
      </c>
      <c r="AQ72" s="879"/>
      <c r="AR72" s="879"/>
      <c r="AS72" s="879"/>
      <c r="AT72" s="879"/>
      <c r="AU72" s="879" t="s">
        <v>590</v>
      </c>
      <c r="AV72" s="879"/>
      <c r="AW72" s="879"/>
      <c r="AX72" s="879"/>
      <c r="AY72" s="879"/>
      <c r="AZ72" s="925"/>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x14ac:dyDescent="0.15">
      <c r="A73" s="263">
        <v>6</v>
      </c>
      <c r="B73" s="921" t="s">
        <v>599</v>
      </c>
      <c r="C73" s="922"/>
      <c r="D73" s="922"/>
      <c r="E73" s="922"/>
      <c r="F73" s="922"/>
      <c r="G73" s="922"/>
      <c r="H73" s="922"/>
      <c r="I73" s="922"/>
      <c r="J73" s="922"/>
      <c r="K73" s="922"/>
      <c r="L73" s="922"/>
      <c r="M73" s="922"/>
      <c r="N73" s="922"/>
      <c r="O73" s="922"/>
      <c r="P73" s="923"/>
      <c r="Q73" s="924">
        <v>39537</v>
      </c>
      <c r="R73" s="879"/>
      <c r="S73" s="879"/>
      <c r="T73" s="879"/>
      <c r="U73" s="879"/>
      <c r="V73" s="879">
        <v>35602</v>
      </c>
      <c r="W73" s="879"/>
      <c r="X73" s="879"/>
      <c r="Y73" s="879"/>
      <c r="Z73" s="879"/>
      <c r="AA73" s="879">
        <v>3935</v>
      </c>
      <c r="AB73" s="879"/>
      <c r="AC73" s="879"/>
      <c r="AD73" s="879"/>
      <c r="AE73" s="879"/>
      <c r="AF73" s="879">
        <v>20048</v>
      </c>
      <c r="AG73" s="879"/>
      <c r="AH73" s="879"/>
      <c r="AI73" s="879"/>
      <c r="AJ73" s="879"/>
      <c r="AK73" s="879" t="s">
        <v>590</v>
      </c>
      <c r="AL73" s="879"/>
      <c r="AM73" s="879"/>
      <c r="AN73" s="879"/>
      <c r="AO73" s="879"/>
      <c r="AP73" s="879">
        <v>111649</v>
      </c>
      <c r="AQ73" s="879"/>
      <c r="AR73" s="879"/>
      <c r="AS73" s="879"/>
      <c r="AT73" s="879"/>
      <c r="AU73" s="879" t="s">
        <v>590</v>
      </c>
      <c r="AV73" s="879"/>
      <c r="AW73" s="879"/>
      <c r="AX73" s="879"/>
      <c r="AY73" s="879"/>
      <c r="AZ73" s="925"/>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x14ac:dyDescent="0.15">
      <c r="A74" s="263">
        <v>7</v>
      </c>
      <c r="B74" s="921" t="s">
        <v>600</v>
      </c>
      <c r="C74" s="922"/>
      <c r="D74" s="922"/>
      <c r="E74" s="922"/>
      <c r="F74" s="922"/>
      <c r="G74" s="922"/>
      <c r="H74" s="922"/>
      <c r="I74" s="922"/>
      <c r="J74" s="922"/>
      <c r="K74" s="922"/>
      <c r="L74" s="922"/>
      <c r="M74" s="922"/>
      <c r="N74" s="922"/>
      <c r="O74" s="922"/>
      <c r="P74" s="923"/>
      <c r="Q74" s="924">
        <v>7557</v>
      </c>
      <c r="R74" s="879"/>
      <c r="S74" s="879"/>
      <c r="T74" s="879"/>
      <c r="U74" s="879"/>
      <c r="V74" s="879">
        <v>5709</v>
      </c>
      <c r="W74" s="879"/>
      <c r="X74" s="879"/>
      <c r="Y74" s="879"/>
      <c r="Z74" s="879"/>
      <c r="AA74" s="879">
        <v>1849</v>
      </c>
      <c r="AB74" s="879"/>
      <c r="AC74" s="879"/>
      <c r="AD74" s="879"/>
      <c r="AE74" s="879"/>
      <c r="AF74" s="879">
        <v>17220</v>
      </c>
      <c r="AG74" s="879"/>
      <c r="AH74" s="879"/>
      <c r="AI74" s="879"/>
      <c r="AJ74" s="879"/>
      <c r="AK74" s="879" t="s">
        <v>590</v>
      </c>
      <c r="AL74" s="879"/>
      <c r="AM74" s="879"/>
      <c r="AN74" s="879"/>
      <c r="AO74" s="879"/>
      <c r="AP74" s="879">
        <v>16930</v>
      </c>
      <c r="AQ74" s="879"/>
      <c r="AR74" s="879"/>
      <c r="AS74" s="879"/>
      <c r="AT74" s="879"/>
      <c r="AU74" s="879" t="s">
        <v>590</v>
      </c>
      <c r="AV74" s="879"/>
      <c r="AW74" s="879"/>
      <c r="AX74" s="879"/>
      <c r="AY74" s="879"/>
      <c r="AZ74" s="925"/>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x14ac:dyDescent="0.15">
      <c r="A75" s="263">
        <v>8</v>
      </c>
      <c r="B75" s="921"/>
      <c r="C75" s="922"/>
      <c r="D75" s="922"/>
      <c r="E75" s="922"/>
      <c r="F75" s="922"/>
      <c r="G75" s="922"/>
      <c r="H75" s="922"/>
      <c r="I75" s="922"/>
      <c r="J75" s="922"/>
      <c r="K75" s="922"/>
      <c r="L75" s="922"/>
      <c r="M75" s="922"/>
      <c r="N75" s="922"/>
      <c r="O75" s="922"/>
      <c r="P75" s="923"/>
      <c r="Q75" s="927"/>
      <c r="R75" s="928"/>
      <c r="S75" s="928"/>
      <c r="T75" s="928"/>
      <c r="U75" s="878"/>
      <c r="V75" s="929"/>
      <c r="W75" s="928"/>
      <c r="X75" s="928"/>
      <c r="Y75" s="928"/>
      <c r="Z75" s="878"/>
      <c r="AA75" s="929"/>
      <c r="AB75" s="928"/>
      <c r="AC75" s="928"/>
      <c r="AD75" s="928"/>
      <c r="AE75" s="878"/>
      <c r="AF75" s="929"/>
      <c r="AG75" s="928"/>
      <c r="AH75" s="928"/>
      <c r="AI75" s="928"/>
      <c r="AJ75" s="878"/>
      <c r="AK75" s="929"/>
      <c r="AL75" s="928"/>
      <c r="AM75" s="928"/>
      <c r="AN75" s="928"/>
      <c r="AO75" s="878"/>
      <c r="AP75" s="929"/>
      <c r="AQ75" s="928"/>
      <c r="AR75" s="928"/>
      <c r="AS75" s="928"/>
      <c r="AT75" s="878"/>
      <c r="AU75" s="929"/>
      <c r="AV75" s="928"/>
      <c r="AW75" s="928"/>
      <c r="AX75" s="928"/>
      <c r="AY75" s="878"/>
      <c r="AZ75" s="925"/>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x14ac:dyDescent="0.15">
      <c r="A76" s="263">
        <v>9</v>
      </c>
      <c r="B76" s="921"/>
      <c r="C76" s="922"/>
      <c r="D76" s="922"/>
      <c r="E76" s="922"/>
      <c r="F76" s="922"/>
      <c r="G76" s="922"/>
      <c r="H76" s="922"/>
      <c r="I76" s="922"/>
      <c r="J76" s="922"/>
      <c r="K76" s="922"/>
      <c r="L76" s="922"/>
      <c r="M76" s="922"/>
      <c r="N76" s="922"/>
      <c r="O76" s="922"/>
      <c r="P76" s="923"/>
      <c r="Q76" s="927"/>
      <c r="R76" s="928"/>
      <c r="S76" s="928"/>
      <c r="T76" s="928"/>
      <c r="U76" s="878"/>
      <c r="V76" s="929"/>
      <c r="W76" s="928"/>
      <c r="X76" s="928"/>
      <c r="Y76" s="928"/>
      <c r="Z76" s="878"/>
      <c r="AA76" s="929"/>
      <c r="AB76" s="928"/>
      <c r="AC76" s="928"/>
      <c r="AD76" s="928"/>
      <c r="AE76" s="878"/>
      <c r="AF76" s="929"/>
      <c r="AG76" s="928"/>
      <c r="AH76" s="928"/>
      <c r="AI76" s="928"/>
      <c r="AJ76" s="878"/>
      <c r="AK76" s="929"/>
      <c r="AL76" s="928"/>
      <c r="AM76" s="928"/>
      <c r="AN76" s="928"/>
      <c r="AO76" s="878"/>
      <c r="AP76" s="929"/>
      <c r="AQ76" s="928"/>
      <c r="AR76" s="928"/>
      <c r="AS76" s="928"/>
      <c r="AT76" s="878"/>
      <c r="AU76" s="929"/>
      <c r="AV76" s="928"/>
      <c r="AW76" s="928"/>
      <c r="AX76" s="928"/>
      <c r="AY76" s="878"/>
      <c r="AZ76" s="925"/>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x14ac:dyDescent="0.15">
      <c r="A77" s="263">
        <v>10</v>
      </c>
      <c r="B77" s="921"/>
      <c r="C77" s="922"/>
      <c r="D77" s="922"/>
      <c r="E77" s="922"/>
      <c r="F77" s="922"/>
      <c r="G77" s="922"/>
      <c r="H77" s="922"/>
      <c r="I77" s="922"/>
      <c r="J77" s="922"/>
      <c r="K77" s="922"/>
      <c r="L77" s="922"/>
      <c r="M77" s="922"/>
      <c r="N77" s="922"/>
      <c r="O77" s="922"/>
      <c r="P77" s="923"/>
      <c r="Q77" s="927"/>
      <c r="R77" s="928"/>
      <c r="S77" s="928"/>
      <c r="T77" s="928"/>
      <c r="U77" s="878"/>
      <c r="V77" s="929"/>
      <c r="W77" s="928"/>
      <c r="X77" s="928"/>
      <c r="Y77" s="928"/>
      <c r="Z77" s="878"/>
      <c r="AA77" s="929"/>
      <c r="AB77" s="928"/>
      <c r="AC77" s="928"/>
      <c r="AD77" s="928"/>
      <c r="AE77" s="878"/>
      <c r="AF77" s="929"/>
      <c r="AG77" s="928"/>
      <c r="AH77" s="928"/>
      <c r="AI77" s="928"/>
      <c r="AJ77" s="878"/>
      <c r="AK77" s="929"/>
      <c r="AL77" s="928"/>
      <c r="AM77" s="928"/>
      <c r="AN77" s="928"/>
      <c r="AO77" s="878"/>
      <c r="AP77" s="929"/>
      <c r="AQ77" s="928"/>
      <c r="AR77" s="928"/>
      <c r="AS77" s="928"/>
      <c r="AT77" s="878"/>
      <c r="AU77" s="929"/>
      <c r="AV77" s="928"/>
      <c r="AW77" s="928"/>
      <c r="AX77" s="928"/>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x14ac:dyDescent="0.15">
      <c r="A78" s="263">
        <v>11</v>
      </c>
      <c r="B78" s="921"/>
      <c r="C78" s="922"/>
      <c r="D78" s="922"/>
      <c r="E78" s="922"/>
      <c r="F78" s="922"/>
      <c r="G78" s="922"/>
      <c r="H78" s="922"/>
      <c r="I78" s="922"/>
      <c r="J78" s="922"/>
      <c r="K78" s="922"/>
      <c r="L78" s="922"/>
      <c r="M78" s="922"/>
      <c r="N78" s="922"/>
      <c r="O78" s="922"/>
      <c r="P78" s="923"/>
      <c r="Q78" s="924"/>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x14ac:dyDescent="0.15">
      <c r="A79" s="263">
        <v>12</v>
      </c>
      <c r="B79" s="921"/>
      <c r="C79" s="922"/>
      <c r="D79" s="922"/>
      <c r="E79" s="922"/>
      <c r="F79" s="922"/>
      <c r="G79" s="922"/>
      <c r="H79" s="922"/>
      <c r="I79" s="922"/>
      <c r="J79" s="922"/>
      <c r="K79" s="922"/>
      <c r="L79" s="922"/>
      <c r="M79" s="922"/>
      <c r="N79" s="922"/>
      <c r="O79" s="922"/>
      <c r="P79" s="923"/>
      <c r="Q79" s="924"/>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x14ac:dyDescent="0.15">
      <c r="A80" s="263">
        <v>13</v>
      </c>
      <c r="B80" s="921"/>
      <c r="C80" s="922"/>
      <c r="D80" s="922"/>
      <c r="E80" s="922"/>
      <c r="F80" s="922"/>
      <c r="G80" s="922"/>
      <c r="H80" s="922"/>
      <c r="I80" s="922"/>
      <c r="J80" s="922"/>
      <c r="K80" s="922"/>
      <c r="L80" s="922"/>
      <c r="M80" s="922"/>
      <c r="N80" s="922"/>
      <c r="O80" s="922"/>
      <c r="P80" s="923"/>
      <c r="Q80" s="924"/>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x14ac:dyDescent="0.15">
      <c r="A81" s="263">
        <v>14</v>
      </c>
      <c r="B81" s="921"/>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x14ac:dyDescent="0.15">
      <c r="A82" s="263">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x14ac:dyDescent="0.15">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x14ac:dyDescent="0.15">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x14ac:dyDescent="0.15">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x14ac:dyDescent="0.15">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x14ac:dyDescent="0.15">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x14ac:dyDescent="0.2">
      <c r="A88" s="266" t="s">
        <v>398</v>
      </c>
      <c r="B88" s="838" t="s">
        <v>429</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v>113311</v>
      </c>
      <c r="AG88" s="890"/>
      <c r="AH88" s="890"/>
      <c r="AI88" s="890"/>
      <c r="AJ88" s="890"/>
      <c r="AK88" s="887"/>
      <c r="AL88" s="887"/>
      <c r="AM88" s="887"/>
      <c r="AN88" s="887"/>
      <c r="AO88" s="887"/>
      <c r="AP88" s="890">
        <v>130483</v>
      </c>
      <c r="AQ88" s="890"/>
      <c r="AR88" s="890"/>
      <c r="AS88" s="890"/>
      <c r="AT88" s="890"/>
      <c r="AU88" s="890">
        <v>574</v>
      </c>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398</v>
      </c>
      <c r="BR102" s="838" t="s">
        <v>430</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v>297</v>
      </c>
      <c r="CS102" s="898"/>
      <c r="CT102" s="898"/>
      <c r="CU102" s="898"/>
      <c r="CV102" s="941"/>
      <c r="CW102" s="940">
        <v>1069</v>
      </c>
      <c r="CX102" s="898"/>
      <c r="CY102" s="898"/>
      <c r="CZ102" s="898"/>
      <c r="DA102" s="941"/>
      <c r="DB102" s="940">
        <v>13365</v>
      </c>
      <c r="DC102" s="898"/>
      <c r="DD102" s="898"/>
      <c r="DE102" s="898"/>
      <c r="DF102" s="941"/>
      <c r="DG102" s="940">
        <v>1591</v>
      </c>
      <c r="DH102" s="898"/>
      <c r="DI102" s="898"/>
      <c r="DJ102" s="898"/>
      <c r="DK102" s="941"/>
      <c r="DL102" s="940" t="s">
        <v>619</v>
      </c>
      <c r="DM102" s="898"/>
      <c r="DN102" s="898"/>
      <c r="DO102" s="898"/>
      <c r="DP102" s="941"/>
      <c r="DQ102" s="940">
        <v>2366</v>
      </c>
      <c r="DR102" s="898"/>
      <c r="DS102" s="898"/>
      <c r="DT102" s="898"/>
      <c r="DU102" s="941"/>
      <c r="DV102" s="964"/>
      <c r="DW102" s="965"/>
      <c r="DX102" s="965"/>
      <c r="DY102" s="965"/>
      <c r="DZ102" s="966"/>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431</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432</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433</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434</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69" t="s">
        <v>435</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436</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x14ac:dyDescent="0.15">
      <c r="A109" s="962" t="s">
        <v>437</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438</v>
      </c>
      <c r="AB109" s="943"/>
      <c r="AC109" s="943"/>
      <c r="AD109" s="943"/>
      <c r="AE109" s="944"/>
      <c r="AF109" s="942" t="s">
        <v>439</v>
      </c>
      <c r="AG109" s="943"/>
      <c r="AH109" s="943"/>
      <c r="AI109" s="943"/>
      <c r="AJ109" s="944"/>
      <c r="AK109" s="942" t="s">
        <v>308</v>
      </c>
      <c r="AL109" s="943"/>
      <c r="AM109" s="943"/>
      <c r="AN109" s="943"/>
      <c r="AO109" s="944"/>
      <c r="AP109" s="942" t="s">
        <v>440</v>
      </c>
      <c r="AQ109" s="943"/>
      <c r="AR109" s="943"/>
      <c r="AS109" s="943"/>
      <c r="AT109" s="945"/>
      <c r="AU109" s="962" t="s">
        <v>437</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438</v>
      </c>
      <c r="BR109" s="943"/>
      <c r="BS109" s="943"/>
      <c r="BT109" s="943"/>
      <c r="BU109" s="944"/>
      <c r="BV109" s="942" t="s">
        <v>439</v>
      </c>
      <c r="BW109" s="943"/>
      <c r="BX109" s="943"/>
      <c r="BY109" s="943"/>
      <c r="BZ109" s="944"/>
      <c r="CA109" s="942" t="s">
        <v>308</v>
      </c>
      <c r="CB109" s="943"/>
      <c r="CC109" s="943"/>
      <c r="CD109" s="943"/>
      <c r="CE109" s="944"/>
      <c r="CF109" s="963" t="s">
        <v>440</v>
      </c>
      <c r="CG109" s="963"/>
      <c r="CH109" s="963"/>
      <c r="CI109" s="963"/>
      <c r="CJ109" s="963"/>
      <c r="CK109" s="942" t="s">
        <v>441</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438</v>
      </c>
      <c r="DH109" s="943"/>
      <c r="DI109" s="943"/>
      <c r="DJ109" s="943"/>
      <c r="DK109" s="944"/>
      <c r="DL109" s="942" t="s">
        <v>439</v>
      </c>
      <c r="DM109" s="943"/>
      <c r="DN109" s="943"/>
      <c r="DO109" s="943"/>
      <c r="DP109" s="944"/>
      <c r="DQ109" s="942" t="s">
        <v>308</v>
      </c>
      <c r="DR109" s="943"/>
      <c r="DS109" s="943"/>
      <c r="DT109" s="943"/>
      <c r="DU109" s="944"/>
      <c r="DV109" s="942" t="s">
        <v>440</v>
      </c>
      <c r="DW109" s="943"/>
      <c r="DX109" s="943"/>
      <c r="DY109" s="943"/>
      <c r="DZ109" s="945"/>
    </row>
    <row r="110" spans="1:131" s="248" customFormat="1" ht="26.25" customHeight="1" x14ac:dyDescent="0.15">
      <c r="A110" s="946" t="s">
        <v>442</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6921699</v>
      </c>
      <c r="AB110" s="950"/>
      <c r="AC110" s="950"/>
      <c r="AD110" s="950"/>
      <c r="AE110" s="951"/>
      <c r="AF110" s="952">
        <v>6340542</v>
      </c>
      <c r="AG110" s="950"/>
      <c r="AH110" s="950"/>
      <c r="AI110" s="950"/>
      <c r="AJ110" s="951"/>
      <c r="AK110" s="952">
        <v>6262085</v>
      </c>
      <c r="AL110" s="950"/>
      <c r="AM110" s="950"/>
      <c r="AN110" s="950"/>
      <c r="AO110" s="951"/>
      <c r="AP110" s="953">
        <v>30.9</v>
      </c>
      <c r="AQ110" s="954"/>
      <c r="AR110" s="954"/>
      <c r="AS110" s="954"/>
      <c r="AT110" s="955"/>
      <c r="AU110" s="956" t="s">
        <v>73</v>
      </c>
      <c r="AV110" s="957"/>
      <c r="AW110" s="957"/>
      <c r="AX110" s="957"/>
      <c r="AY110" s="957"/>
      <c r="AZ110" s="998" t="s">
        <v>443</v>
      </c>
      <c r="BA110" s="947"/>
      <c r="BB110" s="947"/>
      <c r="BC110" s="947"/>
      <c r="BD110" s="947"/>
      <c r="BE110" s="947"/>
      <c r="BF110" s="947"/>
      <c r="BG110" s="947"/>
      <c r="BH110" s="947"/>
      <c r="BI110" s="947"/>
      <c r="BJ110" s="947"/>
      <c r="BK110" s="947"/>
      <c r="BL110" s="947"/>
      <c r="BM110" s="947"/>
      <c r="BN110" s="947"/>
      <c r="BO110" s="947"/>
      <c r="BP110" s="948"/>
      <c r="BQ110" s="984">
        <v>72425714</v>
      </c>
      <c r="BR110" s="985"/>
      <c r="BS110" s="985"/>
      <c r="BT110" s="985"/>
      <c r="BU110" s="985"/>
      <c r="BV110" s="985">
        <v>70320374</v>
      </c>
      <c r="BW110" s="985"/>
      <c r="BX110" s="985"/>
      <c r="BY110" s="985"/>
      <c r="BZ110" s="985"/>
      <c r="CA110" s="985">
        <v>68842207</v>
      </c>
      <c r="CB110" s="985"/>
      <c r="CC110" s="985"/>
      <c r="CD110" s="985"/>
      <c r="CE110" s="985"/>
      <c r="CF110" s="999">
        <v>339.7</v>
      </c>
      <c r="CG110" s="1000"/>
      <c r="CH110" s="1000"/>
      <c r="CI110" s="1000"/>
      <c r="CJ110" s="1000"/>
      <c r="CK110" s="1001" t="s">
        <v>444</v>
      </c>
      <c r="CL110" s="1002"/>
      <c r="CM110" s="981" t="s">
        <v>445</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v>64477</v>
      </c>
      <c r="DH110" s="985"/>
      <c r="DI110" s="985"/>
      <c r="DJ110" s="985"/>
      <c r="DK110" s="985"/>
      <c r="DL110" s="985">
        <v>43601</v>
      </c>
      <c r="DM110" s="985"/>
      <c r="DN110" s="985"/>
      <c r="DO110" s="985"/>
      <c r="DP110" s="985"/>
      <c r="DQ110" s="985">
        <v>22596</v>
      </c>
      <c r="DR110" s="985"/>
      <c r="DS110" s="985"/>
      <c r="DT110" s="985"/>
      <c r="DU110" s="985"/>
      <c r="DV110" s="986">
        <v>0.1</v>
      </c>
      <c r="DW110" s="986"/>
      <c r="DX110" s="986"/>
      <c r="DY110" s="986"/>
      <c r="DZ110" s="987"/>
    </row>
    <row r="111" spans="1:131" s="248" customFormat="1" ht="26.25" customHeight="1" x14ac:dyDescent="0.15">
      <c r="A111" s="988" t="s">
        <v>446</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447</v>
      </c>
      <c r="AB111" s="992"/>
      <c r="AC111" s="992"/>
      <c r="AD111" s="992"/>
      <c r="AE111" s="993"/>
      <c r="AF111" s="994" t="s">
        <v>448</v>
      </c>
      <c r="AG111" s="992"/>
      <c r="AH111" s="992"/>
      <c r="AI111" s="992"/>
      <c r="AJ111" s="993"/>
      <c r="AK111" s="994" t="s">
        <v>447</v>
      </c>
      <c r="AL111" s="992"/>
      <c r="AM111" s="992"/>
      <c r="AN111" s="992"/>
      <c r="AO111" s="993"/>
      <c r="AP111" s="995" t="s">
        <v>448</v>
      </c>
      <c r="AQ111" s="996"/>
      <c r="AR111" s="996"/>
      <c r="AS111" s="996"/>
      <c r="AT111" s="997"/>
      <c r="AU111" s="958"/>
      <c r="AV111" s="959"/>
      <c r="AW111" s="959"/>
      <c r="AX111" s="959"/>
      <c r="AY111" s="959"/>
      <c r="AZ111" s="1007" t="s">
        <v>449</v>
      </c>
      <c r="BA111" s="1008"/>
      <c r="BB111" s="1008"/>
      <c r="BC111" s="1008"/>
      <c r="BD111" s="1008"/>
      <c r="BE111" s="1008"/>
      <c r="BF111" s="1008"/>
      <c r="BG111" s="1008"/>
      <c r="BH111" s="1008"/>
      <c r="BI111" s="1008"/>
      <c r="BJ111" s="1008"/>
      <c r="BK111" s="1008"/>
      <c r="BL111" s="1008"/>
      <c r="BM111" s="1008"/>
      <c r="BN111" s="1008"/>
      <c r="BO111" s="1008"/>
      <c r="BP111" s="1009"/>
      <c r="BQ111" s="977">
        <v>169541</v>
      </c>
      <c r="BR111" s="978"/>
      <c r="BS111" s="978"/>
      <c r="BT111" s="978"/>
      <c r="BU111" s="978"/>
      <c r="BV111" s="978">
        <v>140845</v>
      </c>
      <c r="BW111" s="978"/>
      <c r="BX111" s="978"/>
      <c r="BY111" s="978"/>
      <c r="BZ111" s="978"/>
      <c r="CA111" s="978">
        <v>111977</v>
      </c>
      <c r="CB111" s="978"/>
      <c r="CC111" s="978"/>
      <c r="CD111" s="978"/>
      <c r="CE111" s="978"/>
      <c r="CF111" s="972">
        <v>0.6</v>
      </c>
      <c r="CG111" s="973"/>
      <c r="CH111" s="973"/>
      <c r="CI111" s="973"/>
      <c r="CJ111" s="973"/>
      <c r="CK111" s="1003"/>
      <c r="CL111" s="1004"/>
      <c r="CM111" s="974" t="s">
        <v>450</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448</v>
      </c>
      <c r="DH111" s="978"/>
      <c r="DI111" s="978"/>
      <c r="DJ111" s="978"/>
      <c r="DK111" s="978"/>
      <c r="DL111" s="978" t="s">
        <v>447</v>
      </c>
      <c r="DM111" s="978"/>
      <c r="DN111" s="978"/>
      <c r="DO111" s="978"/>
      <c r="DP111" s="978"/>
      <c r="DQ111" s="978" t="s">
        <v>394</v>
      </c>
      <c r="DR111" s="978"/>
      <c r="DS111" s="978"/>
      <c r="DT111" s="978"/>
      <c r="DU111" s="978"/>
      <c r="DV111" s="979" t="s">
        <v>394</v>
      </c>
      <c r="DW111" s="979"/>
      <c r="DX111" s="979"/>
      <c r="DY111" s="979"/>
      <c r="DZ111" s="980"/>
    </row>
    <row r="112" spans="1:131" s="248" customFormat="1" ht="26.25" customHeight="1" x14ac:dyDescent="0.15">
      <c r="A112" s="1010" t="s">
        <v>451</v>
      </c>
      <c r="B112" s="1011"/>
      <c r="C112" s="1008" t="s">
        <v>452</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419</v>
      </c>
      <c r="AB112" s="1017"/>
      <c r="AC112" s="1017"/>
      <c r="AD112" s="1017"/>
      <c r="AE112" s="1018"/>
      <c r="AF112" s="1019" t="s">
        <v>419</v>
      </c>
      <c r="AG112" s="1017"/>
      <c r="AH112" s="1017"/>
      <c r="AI112" s="1017"/>
      <c r="AJ112" s="1018"/>
      <c r="AK112" s="1019" t="s">
        <v>453</v>
      </c>
      <c r="AL112" s="1017"/>
      <c r="AM112" s="1017"/>
      <c r="AN112" s="1017"/>
      <c r="AO112" s="1018"/>
      <c r="AP112" s="1020" t="s">
        <v>448</v>
      </c>
      <c r="AQ112" s="1021"/>
      <c r="AR112" s="1021"/>
      <c r="AS112" s="1021"/>
      <c r="AT112" s="1022"/>
      <c r="AU112" s="958"/>
      <c r="AV112" s="959"/>
      <c r="AW112" s="959"/>
      <c r="AX112" s="959"/>
      <c r="AY112" s="959"/>
      <c r="AZ112" s="1007" t="s">
        <v>454</v>
      </c>
      <c r="BA112" s="1008"/>
      <c r="BB112" s="1008"/>
      <c r="BC112" s="1008"/>
      <c r="BD112" s="1008"/>
      <c r="BE112" s="1008"/>
      <c r="BF112" s="1008"/>
      <c r="BG112" s="1008"/>
      <c r="BH112" s="1008"/>
      <c r="BI112" s="1008"/>
      <c r="BJ112" s="1008"/>
      <c r="BK112" s="1008"/>
      <c r="BL112" s="1008"/>
      <c r="BM112" s="1008"/>
      <c r="BN112" s="1008"/>
      <c r="BO112" s="1008"/>
      <c r="BP112" s="1009"/>
      <c r="BQ112" s="977">
        <v>17327855</v>
      </c>
      <c r="BR112" s="978"/>
      <c r="BS112" s="978"/>
      <c r="BT112" s="978"/>
      <c r="BU112" s="978"/>
      <c r="BV112" s="978">
        <v>16873032</v>
      </c>
      <c r="BW112" s="978"/>
      <c r="BX112" s="978"/>
      <c r="BY112" s="978"/>
      <c r="BZ112" s="978"/>
      <c r="CA112" s="978">
        <v>14566656</v>
      </c>
      <c r="CB112" s="978"/>
      <c r="CC112" s="978"/>
      <c r="CD112" s="978"/>
      <c r="CE112" s="978"/>
      <c r="CF112" s="972">
        <v>71.900000000000006</v>
      </c>
      <c r="CG112" s="973"/>
      <c r="CH112" s="973"/>
      <c r="CI112" s="973"/>
      <c r="CJ112" s="973"/>
      <c r="CK112" s="1003"/>
      <c r="CL112" s="1004"/>
      <c r="CM112" s="974" t="s">
        <v>455</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394</v>
      </c>
      <c r="DH112" s="978"/>
      <c r="DI112" s="978"/>
      <c r="DJ112" s="978"/>
      <c r="DK112" s="978"/>
      <c r="DL112" s="978" t="s">
        <v>456</v>
      </c>
      <c r="DM112" s="978"/>
      <c r="DN112" s="978"/>
      <c r="DO112" s="978"/>
      <c r="DP112" s="978"/>
      <c r="DQ112" s="978" t="s">
        <v>419</v>
      </c>
      <c r="DR112" s="978"/>
      <c r="DS112" s="978"/>
      <c r="DT112" s="978"/>
      <c r="DU112" s="978"/>
      <c r="DV112" s="979" t="s">
        <v>396</v>
      </c>
      <c r="DW112" s="979"/>
      <c r="DX112" s="979"/>
      <c r="DY112" s="979"/>
      <c r="DZ112" s="980"/>
    </row>
    <row r="113" spans="1:130" s="248" customFormat="1" ht="26.25" customHeight="1" x14ac:dyDescent="0.15">
      <c r="A113" s="1012"/>
      <c r="B113" s="1013"/>
      <c r="C113" s="1008" t="s">
        <v>457</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1352384</v>
      </c>
      <c r="AB113" s="992"/>
      <c r="AC113" s="992"/>
      <c r="AD113" s="992"/>
      <c r="AE113" s="993"/>
      <c r="AF113" s="994">
        <v>1378352</v>
      </c>
      <c r="AG113" s="992"/>
      <c r="AH113" s="992"/>
      <c r="AI113" s="992"/>
      <c r="AJ113" s="993"/>
      <c r="AK113" s="994">
        <v>1155063</v>
      </c>
      <c r="AL113" s="992"/>
      <c r="AM113" s="992"/>
      <c r="AN113" s="992"/>
      <c r="AO113" s="993"/>
      <c r="AP113" s="995">
        <v>5.7</v>
      </c>
      <c r="AQ113" s="996"/>
      <c r="AR113" s="996"/>
      <c r="AS113" s="996"/>
      <c r="AT113" s="997"/>
      <c r="AU113" s="958"/>
      <c r="AV113" s="959"/>
      <c r="AW113" s="959"/>
      <c r="AX113" s="959"/>
      <c r="AY113" s="959"/>
      <c r="AZ113" s="1007" t="s">
        <v>458</v>
      </c>
      <c r="BA113" s="1008"/>
      <c r="BB113" s="1008"/>
      <c r="BC113" s="1008"/>
      <c r="BD113" s="1008"/>
      <c r="BE113" s="1008"/>
      <c r="BF113" s="1008"/>
      <c r="BG113" s="1008"/>
      <c r="BH113" s="1008"/>
      <c r="BI113" s="1008"/>
      <c r="BJ113" s="1008"/>
      <c r="BK113" s="1008"/>
      <c r="BL113" s="1008"/>
      <c r="BM113" s="1008"/>
      <c r="BN113" s="1008"/>
      <c r="BO113" s="1008"/>
      <c r="BP113" s="1009"/>
      <c r="BQ113" s="977">
        <v>660236</v>
      </c>
      <c r="BR113" s="978"/>
      <c r="BS113" s="978"/>
      <c r="BT113" s="978"/>
      <c r="BU113" s="978"/>
      <c r="BV113" s="978">
        <v>616231</v>
      </c>
      <c r="BW113" s="978"/>
      <c r="BX113" s="978"/>
      <c r="BY113" s="978"/>
      <c r="BZ113" s="978"/>
      <c r="CA113" s="978">
        <v>574029</v>
      </c>
      <c r="CB113" s="978"/>
      <c r="CC113" s="978"/>
      <c r="CD113" s="978"/>
      <c r="CE113" s="978"/>
      <c r="CF113" s="972">
        <v>2.8</v>
      </c>
      <c r="CG113" s="973"/>
      <c r="CH113" s="973"/>
      <c r="CI113" s="973"/>
      <c r="CJ113" s="973"/>
      <c r="CK113" s="1003"/>
      <c r="CL113" s="1004"/>
      <c r="CM113" s="974" t="s">
        <v>459</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460</v>
      </c>
      <c r="DH113" s="1017"/>
      <c r="DI113" s="1017"/>
      <c r="DJ113" s="1017"/>
      <c r="DK113" s="1018"/>
      <c r="DL113" s="1019" t="s">
        <v>419</v>
      </c>
      <c r="DM113" s="1017"/>
      <c r="DN113" s="1017"/>
      <c r="DO113" s="1017"/>
      <c r="DP113" s="1018"/>
      <c r="DQ113" s="1019" t="s">
        <v>448</v>
      </c>
      <c r="DR113" s="1017"/>
      <c r="DS113" s="1017"/>
      <c r="DT113" s="1017"/>
      <c r="DU113" s="1018"/>
      <c r="DV113" s="1020" t="s">
        <v>419</v>
      </c>
      <c r="DW113" s="1021"/>
      <c r="DX113" s="1021"/>
      <c r="DY113" s="1021"/>
      <c r="DZ113" s="1022"/>
    </row>
    <row r="114" spans="1:130" s="248" customFormat="1" ht="26.25" customHeight="1" x14ac:dyDescent="0.15">
      <c r="A114" s="1012"/>
      <c r="B114" s="1013"/>
      <c r="C114" s="1008" t="s">
        <v>461</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v>84484</v>
      </c>
      <c r="AB114" s="1017"/>
      <c r="AC114" s="1017"/>
      <c r="AD114" s="1017"/>
      <c r="AE114" s="1018"/>
      <c r="AF114" s="1019">
        <v>84137</v>
      </c>
      <c r="AG114" s="1017"/>
      <c r="AH114" s="1017"/>
      <c r="AI114" s="1017"/>
      <c r="AJ114" s="1018"/>
      <c r="AK114" s="1019">
        <v>77154</v>
      </c>
      <c r="AL114" s="1017"/>
      <c r="AM114" s="1017"/>
      <c r="AN114" s="1017"/>
      <c r="AO114" s="1018"/>
      <c r="AP114" s="1020">
        <v>0.4</v>
      </c>
      <c r="AQ114" s="1021"/>
      <c r="AR114" s="1021"/>
      <c r="AS114" s="1021"/>
      <c r="AT114" s="1022"/>
      <c r="AU114" s="958"/>
      <c r="AV114" s="959"/>
      <c r="AW114" s="959"/>
      <c r="AX114" s="959"/>
      <c r="AY114" s="959"/>
      <c r="AZ114" s="1007" t="s">
        <v>462</v>
      </c>
      <c r="BA114" s="1008"/>
      <c r="BB114" s="1008"/>
      <c r="BC114" s="1008"/>
      <c r="BD114" s="1008"/>
      <c r="BE114" s="1008"/>
      <c r="BF114" s="1008"/>
      <c r="BG114" s="1008"/>
      <c r="BH114" s="1008"/>
      <c r="BI114" s="1008"/>
      <c r="BJ114" s="1008"/>
      <c r="BK114" s="1008"/>
      <c r="BL114" s="1008"/>
      <c r="BM114" s="1008"/>
      <c r="BN114" s="1008"/>
      <c r="BO114" s="1008"/>
      <c r="BP114" s="1009"/>
      <c r="BQ114" s="977">
        <v>5101973</v>
      </c>
      <c r="BR114" s="978"/>
      <c r="BS114" s="978"/>
      <c r="BT114" s="978"/>
      <c r="BU114" s="978"/>
      <c r="BV114" s="978">
        <v>5214076</v>
      </c>
      <c r="BW114" s="978"/>
      <c r="BX114" s="978"/>
      <c r="BY114" s="978"/>
      <c r="BZ114" s="978"/>
      <c r="CA114" s="978">
        <v>5259293</v>
      </c>
      <c r="CB114" s="978"/>
      <c r="CC114" s="978"/>
      <c r="CD114" s="978"/>
      <c r="CE114" s="978"/>
      <c r="CF114" s="972">
        <v>25.9</v>
      </c>
      <c r="CG114" s="973"/>
      <c r="CH114" s="973"/>
      <c r="CI114" s="973"/>
      <c r="CJ114" s="973"/>
      <c r="CK114" s="1003"/>
      <c r="CL114" s="1004"/>
      <c r="CM114" s="974" t="s">
        <v>463</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448</v>
      </c>
      <c r="DH114" s="1017"/>
      <c r="DI114" s="1017"/>
      <c r="DJ114" s="1017"/>
      <c r="DK114" s="1018"/>
      <c r="DL114" s="1019" t="s">
        <v>464</v>
      </c>
      <c r="DM114" s="1017"/>
      <c r="DN114" s="1017"/>
      <c r="DO114" s="1017"/>
      <c r="DP114" s="1018"/>
      <c r="DQ114" s="1019" t="s">
        <v>460</v>
      </c>
      <c r="DR114" s="1017"/>
      <c r="DS114" s="1017"/>
      <c r="DT114" s="1017"/>
      <c r="DU114" s="1018"/>
      <c r="DV114" s="1020" t="s">
        <v>448</v>
      </c>
      <c r="DW114" s="1021"/>
      <c r="DX114" s="1021"/>
      <c r="DY114" s="1021"/>
      <c r="DZ114" s="1022"/>
    </row>
    <row r="115" spans="1:130" s="248" customFormat="1" ht="26.25" customHeight="1" x14ac:dyDescent="0.15">
      <c r="A115" s="1012"/>
      <c r="B115" s="1013"/>
      <c r="C115" s="1008" t="s">
        <v>465</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v>31294</v>
      </c>
      <c r="AB115" s="992"/>
      <c r="AC115" s="992"/>
      <c r="AD115" s="992"/>
      <c r="AE115" s="993"/>
      <c r="AF115" s="994">
        <v>31492</v>
      </c>
      <c r="AG115" s="992"/>
      <c r="AH115" s="992"/>
      <c r="AI115" s="992"/>
      <c r="AJ115" s="993"/>
      <c r="AK115" s="994">
        <v>31439</v>
      </c>
      <c r="AL115" s="992"/>
      <c r="AM115" s="992"/>
      <c r="AN115" s="992"/>
      <c r="AO115" s="993"/>
      <c r="AP115" s="995">
        <v>0.2</v>
      </c>
      <c r="AQ115" s="996"/>
      <c r="AR115" s="996"/>
      <c r="AS115" s="996"/>
      <c r="AT115" s="997"/>
      <c r="AU115" s="958"/>
      <c r="AV115" s="959"/>
      <c r="AW115" s="959"/>
      <c r="AX115" s="959"/>
      <c r="AY115" s="959"/>
      <c r="AZ115" s="1007" t="s">
        <v>466</v>
      </c>
      <c r="BA115" s="1008"/>
      <c r="BB115" s="1008"/>
      <c r="BC115" s="1008"/>
      <c r="BD115" s="1008"/>
      <c r="BE115" s="1008"/>
      <c r="BF115" s="1008"/>
      <c r="BG115" s="1008"/>
      <c r="BH115" s="1008"/>
      <c r="BI115" s="1008"/>
      <c r="BJ115" s="1008"/>
      <c r="BK115" s="1008"/>
      <c r="BL115" s="1008"/>
      <c r="BM115" s="1008"/>
      <c r="BN115" s="1008"/>
      <c r="BO115" s="1008"/>
      <c r="BP115" s="1009"/>
      <c r="BQ115" s="977">
        <v>3824955</v>
      </c>
      <c r="BR115" s="978"/>
      <c r="BS115" s="978"/>
      <c r="BT115" s="978"/>
      <c r="BU115" s="978"/>
      <c r="BV115" s="978">
        <v>3445958</v>
      </c>
      <c r="BW115" s="978"/>
      <c r="BX115" s="978"/>
      <c r="BY115" s="978"/>
      <c r="BZ115" s="978"/>
      <c r="CA115" s="978">
        <v>2366252</v>
      </c>
      <c r="CB115" s="978"/>
      <c r="CC115" s="978"/>
      <c r="CD115" s="978"/>
      <c r="CE115" s="978"/>
      <c r="CF115" s="972">
        <v>11.7</v>
      </c>
      <c r="CG115" s="973"/>
      <c r="CH115" s="973"/>
      <c r="CI115" s="973"/>
      <c r="CJ115" s="973"/>
      <c r="CK115" s="1003"/>
      <c r="CL115" s="1004"/>
      <c r="CM115" s="1007" t="s">
        <v>467</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t="s">
        <v>460</v>
      </c>
      <c r="DH115" s="1017"/>
      <c r="DI115" s="1017"/>
      <c r="DJ115" s="1017"/>
      <c r="DK115" s="1018"/>
      <c r="DL115" s="1019" t="s">
        <v>448</v>
      </c>
      <c r="DM115" s="1017"/>
      <c r="DN115" s="1017"/>
      <c r="DO115" s="1017"/>
      <c r="DP115" s="1018"/>
      <c r="DQ115" s="1019" t="s">
        <v>464</v>
      </c>
      <c r="DR115" s="1017"/>
      <c r="DS115" s="1017"/>
      <c r="DT115" s="1017"/>
      <c r="DU115" s="1018"/>
      <c r="DV115" s="1020" t="s">
        <v>453</v>
      </c>
      <c r="DW115" s="1021"/>
      <c r="DX115" s="1021"/>
      <c r="DY115" s="1021"/>
      <c r="DZ115" s="1022"/>
    </row>
    <row r="116" spans="1:130" s="248" customFormat="1" ht="26.25" customHeight="1" x14ac:dyDescent="0.15">
      <c r="A116" s="1014"/>
      <c r="B116" s="1015"/>
      <c r="C116" s="1023" t="s">
        <v>468</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t="s">
        <v>464</v>
      </c>
      <c r="AB116" s="1017"/>
      <c r="AC116" s="1017"/>
      <c r="AD116" s="1017"/>
      <c r="AE116" s="1018"/>
      <c r="AF116" s="1019" t="s">
        <v>456</v>
      </c>
      <c r="AG116" s="1017"/>
      <c r="AH116" s="1017"/>
      <c r="AI116" s="1017"/>
      <c r="AJ116" s="1018"/>
      <c r="AK116" s="1019">
        <v>445</v>
      </c>
      <c r="AL116" s="1017"/>
      <c r="AM116" s="1017"/>
      <c r="AN116" s="1017"/>
      <c r="AO116" s="1018"/>
      <c r="AP116" s="1020">
        <v>0</v>
      </c>
      <c r="AQ116" s="1021"/>
      <c r="AR116" s="1021"/>
      <c r="AS116" s="1021"/>
      <c r="AT116" s="1022"/>
      <c r="AU116" s="958"/>
      <c r="AV116" s="959"/>
      <c r="AW116" s="959"/>
      <c r="AX116" s="959"/>
      <c r="AY116" s="959"/>
      <c r="AZ116" s="1025" t="s">
        <v>469</v>
      </c>
      <c r="BA116" s="1026"/>
      <c r="BB116" s="1026"/>
      <c r="BC116" s="1026"/>
      <c r="BD116" s="1026"/>
      <c r="BE116" s="1026"/>
      <c r="BF116" s="1026"/>
      <c r="BG116" s="1026"/>
      <c r="BH116" s="1026"/>
      <c r="BI116" s="1026"/>
      <c r="BJ116" s="1026"/>
      <c r="BK116" s="1026"/>
      <c r="BL116" s="1026"/>
      <c r="BM116" s="1026"/>
      <c r="BN116" s="1026"/>
      <c r="BO116" s="1026"/>
      <c r="BP116" s="1027"/>
      <c r="BQ116" s="977" t="s">
        <v>419</v>
      </c>
      <c r="BR116" s="978"/>
      <c r="BS116" s="978"/>
      <c r="BT116" s="978"/>
      <c r="BU116" s="978"/>
      <c r="BV116" s="978" t="s">
        <v>447</v>
      </c>
      <c r="BW116" s="978"/>
      <c r="BX116" s="978"/>
      <c r="BY116" s="978"/>
      <c r="BZ116" s="978"/>
      <c r="CA116" s="978" t="s">
        <v>419</v>
      </c>
      <c r="CB116" s="978"/>
      <c r="CC116" s="978"/>
      <c r="CD116" s="978"/>
      <c r="CE116" s="978"/>
      <c r="CF116" s="972" t="s">
        <v>447</v>
      </c>
      <c r="CG116" s="973"/>
      <c r="CH116" s="973"/>
      <c r="CI116" s="973"/>
      <c r="CJ116" s="973"/>
      <c r="CK116" s="1003"/>
      <c r="CL116" s="1004"/>
      <c r="CM116" s="974" t="s">
        <v>470</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t="s">
        <v>460</v>
      </c>
      <c r="DH116" s="1017"/>
      <c r="DI116" s="1017"/>
      <c r="DJ116" s="1017"/>
      <c r="DK116" s="1018"/>
      <c r="DL116" s="1019" t="s">
        <v>419</v>
      </c>
      <c r="DM116" s="1017"/>
      <c r="DN116" s="1017"/>
      <c r="DO116" s="1017"/>
      <c r="DP116" s="1018"/>
      <c r="DQ116" s="1019" t="s">
        <v>460</v>
      </c>
      <c r="DR116" s="1017"/>
      <c r="DS116" s="1017"/>
      <c r="DT116" s="1017"/>
      <c r="DU116" s="1018"/>
      <c r="DV116" s="1020" t="s">
        <v>447</v>
      </c>
      <c r="DW116" s="1021"/>
      <c r="DX116" s="1021"/>
      <c r="DY116" s="1021"/>
      <c r="DZ116" s="1022"/>
    </row>
    <row r="117" spans="1:130" s="248" customFormat="1" ht="26.25" customHeight="1" x14ac:dyDescent="0.15">
      <c r="A117" s="962" t="s">
        <v>186</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471</v>
      </c>
      <c r="Z117" s="944"/>
      <c r="AA117" s="1034">
        <v>8389861</v>
      </c>
      <c r="AB117" s="1035"/>
      <c r="AC117" s="1035"/>
      <c r="AD117" s="1035"/>
      <c r="AE117" s="1036"/>
      <c r="AF117" s="1037">
        <v>7834523</v>
      </c>
      <c r="AG117" s="1035"/>
      <c r="AH117" s="1035"/>
      <c r="AI117" s="1035"/>
      <c r="AJ117" s="1036"/>
      <c r="AK117" s="1037">
        <v>7526186</v>
      </c>
      <c r="AL117" s="1035"/>
      <c r="AM117" s="1035"/>
      <c r="AN117" s="1035"/>
      <c r="AO117" s="1036"/>
      <c r="AP117" s="1038"/>
      <c r="AQ117" s="1039"/>
      <c r="AR117" s="1039"/>
      <c r="AS117" s="1039"/>
      <c r="AT117" s="1040"/>
      <c r="AU117" s="958"/>
      <c r="AV117" s="959"/>
      <c r="AW117" s="959"/>
      <c r="AX117" s="959"/>
      <c r="AY117" s="959"/>
      <c r="AZ117" s="1025" t="s">
        <v>472</v>
      </c>
      <c r="BA117" s="1026"/>
      <c r="BB117" s="1026"/>
      <c r="BC117" s="1026"/>
      <c r="BD117" s="1026"/>
      <c r="BE117" s="1026"/>
      <c r="BF117" s="1026"/>
      <c r="BG117" s="1026"/>
      <c r="BH117" s="1026"/>
      <c r="BI117" s="1026"/>
      <c r="BJ117" s="1026"/>
      <c r="BK117" s="1026"/>
      <c r="BL117" s="1026"/>
      <c r="BM117" s="1026"/>
      <c r="BN117" s="1026"/>
      <c r="BO117" s="1026"/>
      <c r="BP117" s="1027"/>
      <c r="BQ117" s="977" t="s">
        <v>448</v>
      </c>
      <c r="BR117" s="978"/>
      <c r="BS117" s="978"/>
      <c r="BT117" s="978"/>
      <c r="BU117" s="978"/>
      <c r="BV117" s="978" t="s">
        <v>448</v>
      </c>
      <c r="BW117" s="978"/>
      <c r="BX117" s="978"/>
      <c r="BY117" s="978"/>
      <c r="BZ117" s="978"/>
      <c r="CA117" s="978" t="s">
        <v>453</v>
      </c>
      <c r="CB117" s="978"/>
      <c r="CC117" s="978"/>
      <c r="CD117" s="978"/>
      <c r="CE117" s="978"/>
      <c r="CF117" s="972" t="s">
        <v>453</v>
      </c>
      <c r="CG117" s="973"/>
      <c r="CH117" s="973"/>
      <c r="CI117" s="973"/>
      <c r="CJ117" s="973"/>
      <c r="CK117" s="1003"/>
      <c r="CL117" s="1004"/>
      <c r="CM117" s="974" t="s">
        <v>473</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464</v>
      </c>
      <c r="DH117" s="1017"/>
      <c r="DI117" s="1017"/>
      <c r="DJ117" s="1017"/>
      <c r="DK117" s="1018"/>
      <c r="DL117" s="1019" t="s">
        <v>474</v>
      </c>
      <c r="DM117" s="1017"/>
      <c r="DN117" s="1017"/>
      <c r="DO117" s="1017"/>
      <c r="DP117" s="1018"/>
      <c r="DQ117" s="1019" t="s">
        <v>396</v>
      </c>
      <c r="DR117" s="1017"/>
      <c r="DS117" s="1017"/>
      <c r="DT117" s="1017"/>
      <c r="DU117" s="1018"/>
      <c r="DV117" s="1020" t="s">
        <v>448</v>
      </c>
      <c r="DW117" s="1021"/>
      <c r="DX117" s="1021"/>
      <c r="DY117" s="1021"/>
      <c r="DZ117" s="1022"/>
    </row>
    <row r="118" spans="1:130" s="248" customFormat="1" ht="26.25" customHeight="1" x14ac:dyDescent="0.15">
      <c r="A118" s="962" t="s">
        <v>441</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438</v>
      </c>
      <c r="AB118" s="943"/>
      <c r="AC118" s="943"/>
      <c r="AD118" s="943"/>
      <c r="AE118" s="944"/>
      <c r="AF118" s="942" t="s">
        <v>439</v>
      </c>
      <c r="AG118" s="943"/>
      <c r="AH118" s="943"/>
      <c r="AI118" s="943"/>
      <c r="AJ118" s="944"/>
      <c r="AK118" s="942" t="s">
        <v>308</v>
      </c>
      <c r="AL118" s="943"/>
      <c r="AM118" s="943"/>
      <c r="AN118" s="943"/>
      <c r="AO118" s="944"/>
      <c r="AP118" s="1029" t="s">
        <v>440</v>
      </c>
      <c r="AQ118" s="1030"/>
      <c r="AR118" s="1030"/>
      <c r="AS118" s="1030"/>
      <c r="AT118" s="1031"/>
      <c r="AU118" s="958"/>
      <c r="AV118" s="959"/>
      <c r="AW118" s="959"/>
      <c r="AX118" s="959"/>
      <c r="AY118" s="959"/>
      <c r="AZ118" s="1032" t="s">
        <v>475</v>
      </c>
      <c r="BA118" s="1023"/>
      <c r="BB118" s="1023"/>
      <c r="BC118" s="1023"/>
      <c r="BD118" s="1023"/>
      <c r="BE118" s="1023"/>
      <c r="BF118" s="1023"/>
      <c r="BG118" s="1023"/>
      <c r="BH118" s="1023"/>
      <c r="BI118" s="1023"/>
      <c r="BJ118" s="1023"/>
      <c r="BK118" s="1023"/>
      <c r="BL118" s="1023"/>
      <c r="BM118" s="1023"/>
      <c r="BN118" s="1023"/>
      <c r="BO118" s="1023"/>
      <c r="BP118" s="1024"/>
      <c r="BQ118" s="1055" t="s">
        <v>396</v>
      </c>
      <c r="BR118" s="1056"/>
      <c r="BS118" s="1056"/>
      <c r="BT118" s="1056"/>
      <c r="BU118" s="1056"/>
      <c r="BV118" s="1056" t="s">
        <v>419</v>
      </c>
      <c r="BW118" s="1056"/>
      <c r="BX118" s="1056"/>
      <c r="BY118" s="1056"/>
      <c r="BZ118" s="1056"/>
      <c r="CA118" s="1056" t="s">
        <v>464</v>
      </c>
      <c r="CB118" s="1056"/>
      <c r="CC118" s="1056"/>
      <c r="CD118" s="1056"/>
      <c r="CE118" s="1056"/>
      <c r="CF118" s="972" t="s">
        <v>453</v>
      </c>
      <c r="CG118" s="973"/>
      <c r="CH118" s="973"/>
      <c r="CI118" s="973"/>
      <c r="CJ118" s="973"/>
      <c r="CK118" s="1003"/>
      <c r="CL118" s="1004"/>
      <c r="CM118" s="974" t="s">
        <v>476</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419</v>
      </c>
      <c r="DH118" s="1017"/>
      <c r="DI118" s="1017"/>
      <c r="DJ118" s="1017"/>
      <c r="DK118" s="1018"/>
      <c r="DL118" s="1019" t="s">
        <v>448</v>
      </c>
      <c r="DM118" s="1017"/>
      <c r="DN118" s="1017"/>
      <c r="DO118" s="1017"/>
      <c r="DP118" s="1018"/>
      <c r="DQ118" s="1019" t="s">
        <v>392</v>
      </c>
      <c r="DR118" s="1017"/>
      <c r="DS118" s="1017"/>
      <c r="DT118" s="1017"/>
      <c r="DU118" s="1018"/>
      <c r="DV118" s="1020" t="s">
        <v>447</v>
      </c>
      <c r="DW118" s="1021"/>
      <c r="DX118" s="1021"/>
      <c r="DY118" s="1021"/>
      <c r="DZ118" s="1022"/>
    </row>
    <row r="119" spans="1:130" s="248" customFormat="1" ht="26.25" customHeight="1" x14ac:dyDescent="0.15">
      <c r="A119" s="1116" t="s">
        <v>444</v>
      </c>
      <c r="B119" s="1002"/>
      <c r="C119" s="981" t="s">
        <v>445</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v>22596</v>
      </c>
      <c r="AB119" s="950"/>
      <c r="AC119" s="950"/>
      <c r="AD119" s="950"/>
      <c r="AE119" s="951"/>
      <c r="AF119" s="952">
        <v>22596</v>
      </c>
      <c r="AG119" s="950"/>
      <c r="AH119" s="950"/>
      <c r="AI119" s="950"/>
      <c r="AJ119" s="951"/>
      <c r="AK119" s="952">
        <v>22597</v>
      </c>
      <c r="AL119" s="950"/>
      <c r="AM119" s="950"/>
      <c r="AN119" s="950"/>
      <c r="AO119" s="951"/>
      <c r="AP119" s="953">
        <v>0.1</v>
      </c>
      <c r="AQ119" s="954"/>
      <c r="AR119" s="954"/>
      <c r="AS119" s="954"/>
      <c r="AT119" s="955"/>
      <c r="AU119" s="960"/>
      <c r="AV119" s="961"/>
      <c r="AW119" s="961"/>
      <c r="AX119" s="961"/>
      <c r="AY119" s="961"/>
      <c r="AZ119" s="279" t="s">
        <v>186</v>
      </c>
      <c r="BA119" s="279"/>
      <c r="BB119" s="279"/>
      <c r="BC119" s="279"/>
      <c r="BD119" s="279"/>
      <c r="BE119" s="279"/>
      <c r="BF119" s="279"/>
      <c r="BG119" s="279"/>
      <c r="BH119" s="279"/>
      <c r="BI119" s="279"/>
      <c r="BJ119" s="279"/>
      <c r="BK119" s="279"/>
      <c r="BL119" s="279"/>
      <c r="BM119" s="279"/>
      <c r="BN119" s="279"/>
      <c r="BO119" s="1033" t="s">
        <v>477</v>
      </c>
      <c r="BP119" s="1064"/>
      <c r="BQ119" s="1055">
        <v>99510274</v>
      </c>
      <c r="BR119" s="1056"/>
      <c r="BS119" s="1056"/>
      <c r="BT119" s="1056"/>
      <c r="BU119" s="1056"/>
      <c r="BV119" s="1056">
        <v>96610516</v>
      </c>
      <c r="BW119" s="1056"/>
      <c r="BX119" s="1056"/>
      <c r="BY119" s="1056"/>
      <c r="BZ119" s="1056"/>
      <c r="CA119" s="1056">
        <v>91720414</v>
      </c>
      <c r="CB119" s="1056"/>
      <c r="CC119" s="1056"/>
      <c r="CD119" s="1056"/>
      <c r="CE119" s="1056"/>
      <c r="CF119" s="1057"/>
      <c r="CG119" s="1058"/>
      <c r="CH119" s="1058"/>
      <c r="CI119" s="1058"/>
      <c r="CJ119" s="1059"/>
      <c r="CK119" s="1005"/>
      <c r="CL119" s="1006"/>
      <c r="CM119" s="1060" t="s">
        <v>478</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v>105064</v>
      </c>
      <c r="DH119" s="1042"/>
      <c r="DI119" s="1042"/>
      <c r="DJ119" s="1042"/>
      <c r="DK119" s="1043"/>
      <c r="DL119" s="1041">
        <v>97244</v>
      </c>
      <c r="DM119" s="1042"/>
      <c r="DN119" s="1042"/>
      <c r="DO119" s="1042"/>
      <c r="DP119" s="1043"/>
      <c r="DQ119" s="1041">
        <v>89381</v>
      </c>
      <c r="DR119" s="1042"/>
      <c r="DS119" s="1042"/>
      <c r="DT119" s="1042"/>
      <c r="DU119" s="1043"/>
      <c r="DV119" s="1044">
        <v>0.4</v>
      </c>
      <c r="DW119" s="1045"/>
      <c r="DX119" s="1045"/>
      <c r="DY119" s="1045"/>
      <c r="DZ119" s="1046"/>
    </row>
    <row r="120" spans="1:130" s="248" customFormat="1" ht="26.25" customHeight="1" x14ac:dyDescent="0.15">
      <c r="A120" s="1117"/>
      <c r="B120" s="1004"/>
      <c r="C120" s="974" t="s">
        <v>450</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419</v>
      </c>
      <c r="AB120" s="1017"/>
      <c r="AC120" s="1017"/>
      <c r="AD120" s="1017"/>
      <c r="AE120" s="1018"/>
      <c r="AF120" s="1019" t="s">
        <v>396</v>
      </c>
      <c r="AG120" s="1017"/>
      <c r="AH120" s="1017"/>
      <c r="AI120" s="1017"/>
      <c r="AJ120" s="1018"/>
      <c r="AK120" s="1019" t="s">
        <v>419</v>
      </c>
      <c r="AL120" s="1017"/>
      <c r="AM120" s="1017"/>
      <c r="AN120" s="1017"/>
      <c r="AO120" s="1018"/>
      <c r="AP120" s="1020" t="s">
        <v>453</v>
      </c>
      <c r="AQ120" s="1021"/>
      <c r="AR120" s="1021"/>
      <c r="AS120" s="1021"/>
      <c r="AT120" s="1022"/>
      <c r="AU120" s="1047" t="s">
        <v>479</v>
      </c>
      <c r="AV120" s="1048"/>
      <c r="AW120" s="1048"/>
      <c r="AX120" s="1048"/>
      <c r="AY120" s="1049"/>
      <c r="AZ120" s="998" t="s">
        <v>480</v>
      </c>
      <c r="BA120" s="947"/>
      <c r="BB120" s="947"/>
      <c r="BC120" s="947"/>
      <c r="BD120" s="947"/>
      <c r="BE120" s="947"/>
      <c r="BF120" s="947"/>
      <c r="BG120" s="947"/>
      <c r="BH120" s="947"/>
      <c r="BI120" s="947"/>
      <c r="BJ120" s="947"/>
      <c r="BK120" s="947"/>
      <c r="BL120" s="947"/>
      <c r="BM120" s="947"/>
      <c r="BN120" s="947"/>
      <c r="BO120" s="947"/>
      <c r="BP120" s="948"/>
      <c r="BQ120" s="984">
        <v>29836474</v>
      </c>
      <c r="BR120" s="985"/>
      <c r="BS120" s="985"/>
      <c r="BT120" s="985"/>
      <c r="BU120" s="985"/>
      <c r="BV120" s="985">
        <v>19219942</v>
      </c>
      <c r="BW120" s="985"/>
      <c r="BX120" s="985"/>
      <c r="BY120" s="985"/>
      <c r="BZ120" s="985"/>
      <c r="CA120" s="985">
        <v>14410452</v>
      </c>
      <c r="CB120" s="985"/>
      <c r="CC120" s="985"/>
      <c r="CD120" s="985"/>
      <c r="CE120" s="985"/>
      <c r="CF120" s="999">
        <v>71.099999999999994</v>
      </c>
      <c r="CG120" s="1000"/>
      <c r="CH120" s="1000"/>
      <c r="CI120" s="1000"/>
      <c r="CJ120" s="1000"/>
      <c r="CK120" s="1065" t="s">
        <v>481</v>
      </c>
      <c r="CL120" s="1066"/>
      <c r="CM120" s="1066"/>
      <c r="CN120" s="1066"/>
      <c r="CO120" s="1067"/>
      <c r="CP120" s="1073" t="s">
        <v>482</v>
      </c>
      <c r="CQ120" s="1074"/>
      <c r="CR120" s="1074"/>
      <c r="CS120" s="1074"/>
      <c r="CT120" s="1074"/>
      <c r="CU120" s="1074"/>
      <c r="CV120" s="1074"/>
      <c r="CW120" s="1074"/>
      <c r="CX120" s="1074"/>
      <c r="CY120" s="1074"/>
      <c r="CZ120" s="1074"/>
      <c r="DA120" s="1074"/>
      <c r="DB120" s="1074"/>
      <c r="DC120" s="1074"/>
      <c r="DD120" s="1074"/>
      <c r="DE120" s="1074"/>
      <c r="DF120" s="1075"/>
      <c r="DG120" s="984" t="s">
        <v>419</v>
      </c>
      <c r="DH120" s="985"/>
      <c r="DI120" s="985"/>
      <c r="DJ120" s="985"/>
      <c r="DK120" s="985"/>
      <c r="DL120" s="985" t="s">
        <v>464</v>
      </c>
      <c r="DM120" s="985"/>
      <c r="DN120" s="985"/>
      <c r="DO120" s="985"/>
      <c r="DP120" s="985"/>
      <c r="DQ120" s="985">
        <v>14566656</v>
      </c>
      <c r="DR120" s="985"/>
      <c r="DS120" s="985"/>
      <c r="DT120" s="985"/>
      <c r="DU120" s="985"/>
      <c r="DV120" s="986">
        <v>71.900000000000006</v>
      </c>
      <c r="DW120" s="986"/>
      <c r="DX120" s="986"/>
      <c r="DY120" s="986"/>
      <c r="DZ120" s="987"/>
    </row>
    <row r="121" spans="1:130" s="248" customFormat="1" ht="26.25" customHeight="1" x14ac:dyDescent="0.15">
      <c r="A121" s="1117"/>
      <c r="B121" s="1004"/>
      <c r="C121" s="1025" t="s">
        <v>483</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460</v>
      </c>
      <c r="AB121" s="1017"/>
      <c r="AC121" s="1017"/>
      <c r="AD121" s="1017"/>
      <c r="AE121" s="1018"/>
      <c r="AF121" s="1019" t="s">
        <v>419</v>
      </c>
      <c r="AG121" s="1017"/>
      <c r="AH121" s="1017"/>
      <c r="AI121" s="1017"/>
      <c r="AJ121" s="1018"/>
      <c r="AK121" s="1019" t="s">
        <v>460</v>
      </c>
      <c r="AL121" s="1017"/>
      <c r="AM121" s="1017"/>
      <c r="AN121" s="1017"/>
      <c r="AO121" s="1018"/>
      <c r="AP121" s="1020" t="s">
        <v>447</v>
      </c>
      <c r="AQ121" s="1021"/>
      <c r="AR121" s="1021"/>
      <c r="AS121" s="1021"/>
      <c r="AT121" s="1022"/>
      <c r="AU121" s="1050"/>
      <c r="AV121" s="1051"/>
      <c r="AW121" s="1051"/>
      <c r="AX121" s="1051"/>
      <c r="AY121" s="1052"/>
      <c r="AZ121" s="1007" t="s">
        <v>484</v>
      </c>
      <c r="BA121" s="1008"/>
      <c r="BB121" s="1008"/>
      <c r="BC121" s="1008"/>
      <c r="BD121" s="1008"/>
      <c r="BE121" s="1008"/>
      <c r="BF121" s="1008"/>
      <c r="BG121" s="1008"/>
      <c r="BH121" s="1008"/>
      <c r="BI121" s="1008"/>
      <c r="BJ121" s="1008"/>
      <c r="BK121" s="1008"/>
      <c r="BL121" s="1008"/>
      <c r="BM121" s="1008"/>
      <c r="BN121" s="1008"/>
      <c r="BO121" s="1008"/>
      <c r="BP121" s="1009"/>
      <c r="BQ121" s="977">
        <v>21414414</v>
      </c>
      <c r="BR121" s="978"/>
      <c r="BS121" s="978"/>
      <c r="BT121" s="978"/>
      <c r="BU121" s="978"/>
      <c r="BV121" s="978">
        <v>21171843</v>
      </c>
      <c r="BW121" s="978"/>
      <c r="BX121" s="978"/>
      <c r="BY121" s="978"/>
      <c r="BZ121" s="978"/>
      <c r="CA121" s="978">
        <v>21367778</v>
      </c>
      <c r="CB121" s="978"/>
      <c r="CC121" s="978"/>
      <c r="CD121" s="978"/>
      <c r="CE121" s="978"/>
      <c r="CF121" s="972">
        <v>105.4</v>
      </c>
      <c r="CG121" s="973"/>
      <c r="CH121" s="973"/>
      <c r="CI121" s="973"/>
      <c r="CJ121" s="973"/>
      <c r="CK121" s="1068"/>
      <c r="CL121" s="1069"/>
      <c r="CM121" s="1069"/>
      <c r="CN121" s="1069"/>
      <c r="CO121" s="1070"/>
      <c r="CP121" s="1078" t="s">
        <v>485</v>
      </c>
      <c r="CQ121" s="1079"/>
      <c r="CR121" s="1079"/>
      <c r="CS121" s="1079"/>
      <c r="CT121" s="1079"/>
      <c r="CU121" s="1079"/>
      <c r="CV121" s="1079"/>
      <c r="CW121" s="1079"/>
      <c r="CX121" s="1079"/>
      <c r="CY121" s="1079"/>
      <c r="CZ121" s="1079"/>
      <c r="DA121" s="1079"/>
      <c r="DB121" s="1079"/>
      <c r="DC121" s="1079"/>
      <c r="DD121" s="1079"/>
      <c r="DE121" s="1079"/>
      <c r="DF121" s="1080"/>
      <c r="DG121" s="977" t="s">
        <v>448</v>
      </c>
      <c r="DH121" s="978"/>
      <c r="DI121" s="978"/>
      <c r="DJ121" s="978"/>
      <c r="DK121" s="978"/>
      <c r="DL121" s="978" t="s">
        <v>448</v>
      </c>
      <c r="DM121" s="978"/>
      <c r="DN121" s="978"/>
      <c r="DO121" s="978"/>
      <c r="DP121" s="978"/>
      <c r="DQ121" s="978" t="s">
        <v>453</v>
      </c>
      <c r="DR121" s="978"/>
      <c r="DS121" s="978"/>
      <c r="DT121" s="978"/>
      <c r="DU121" s="978"/>
      <c r="DV121" s="979" t="s">
        <v>453</v>
      </c>
      <c r="DW121" s="979"/>
      <c r="DX121" s="979"/>
      <c r="DY121" s="979"/>
      <c r="DZ121" s="980"/>
    </row>
    <row r="122" spans="1:130" s="248" customFormat="1" ht="26.25" customHeight="1" x14ac:dyDescent="0.15">
      <c r="A122" s="1117"/>
      <c r="B122" s="1004"/>
      <c r="C122" s="974" t="s">
        <v>463</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464</v>
      </c>
      <c r="AB122" s="1017"/>
      <c r="AC122" s="1017"/>
      <c r="AD122" s="1017"/>
      <c r="AE122" s="1018"/>
      <c r="AF122" s="1019" t="s">
        <v>474</v>
      </c>
      <c r="AG122" s="1017"/>
      <c r="AH122" s="1017"/>
      <c r="AI122" s="1017"/>
      <c r="AJ122" s="1018"/>
      <c r="AK122" s="1019" t="s">
        <v>419</v>
      </c>
      <c r="AL122" s="1017"/>
      <c r="AM122" s="1017"/>
      <c r="AN122" s="1017"/>
      <c r="AO122" s="1018"/>
      <c r="AP122" s="1020" t="s">
        <v>419</v>
      </c>
      <c r="AQ122" s="1021"/>
      <c r="AR122" s="1021"/>
      <c r="AS122" s="1021"/>
      <c r="AT122" s="1022"/>
      <c r="AU122" s="1050"/>
      <c r="AV122" s="1051"/>
      <c r="AW122" s="1051"/>
      <c r="AX122" s="1051"/>
      <c r="AY122" s="1052"/>
      <c r="AZ122" s="1032" t="s">
        <v>486</v>
      </c>
      <c r="BA122" s="1023"/>
      <c r="BB122" s="1023"/>
      <c r="BC122" s="1023"/>
      <c r="BD122" s="1023"/>
      <c r="BE122" s="1023"/>
      <c r="BF122" s="1023"/>
      <c r="BG122" s="1023"/>
      <c r="BH122" s="1023"/>
      <c r="BI122" s="1023"/>
      <c r="BJ122" s="1023"/>
      <c r="BK122" s="1023"/>
      <c r="BL122" s="1023"/>
      <c r="BM122" s="1023"/>
      <c r="BN122" s="1023"/>
      <c r="BO122" s="1023"/>
      <c r="BP122" s="1024"/>
      <c r="BQ122" s="1055">
        <v>41292663</v>
      </c>
      <c r="BR122" s="1056"/>
      <c r="BS122" s="1056"/>
      <c r="BT122" s="1056"/>
      <c r="BU122" s="1056"/>
      <c r="BV122" s="1056">
        <v>40326824</v>
      </c>
      <c r="BW122" s="1056"/>
      <c r="BX122" s="1056"/>
      <c r="BY122" s="1056"/>
      <c r="BZ122" s="1056"/>
      <c r="CA122" s="1056">
        <v>39118555</v>
      </c>
      <c r="CB122" s="1056"/>
      <c r="CC122" s="1056"/>
      <c r="CD122" s="1056"/>
      <c r="CE122" s="1056"/>
      <c r="CF122" s="1076">
        <v>193</v>
      </c>
      <c r="CG122" s="1077"/>
      <c r="CH122" s="1077"/>
      <c r="CI122" s="1077"/>
      <c r="CJ122" s="1077"/>
      <c r="CK122" s="1068"/>
      <c r="CL122" s="1069"/>
      <c r="CM122" s="1069"/>
      <c r="CN122" s="1069"/>
      <c r="CO122" s="1070"/>
      <c r="CP122" s="1078" t="s">
        <v>487</v>
      </c>
      <c r="CQ122" s="1079"/>
      <c r="CR122" s="1079"/>
      <c r="CS122" s="1079"/>
      <c r="CT122" s="1079"/>
      <c r="CU122" s="1079"/>
      <c r="CV122" s="1079"/>
      <c r="CW122" s="1079"/>
      <c r="CX122" s="1079"/>
      <c r="CY122" s="1079"/>
      <c r="CZ122" s="1079"/>
      <c r="DA122" s="1079"/>
      <c r="DB122" s="1079"/>
      <c r="DC122" s="1079"/>
      <c r="DD122" s="1079"/>
      <c r="DE122" s="1079"/>
      <c r="DF122" s="1080"/>
      <c r="DG122" s="977" t="s">
        <v>453</v>
      </c>
      <c r="DH122" s="978"/>
      <c r="DI122" s="978"/>
      <c r="DJ122" s="978"/>
      <c r="DK122" s="978"/>
      <c r="DL122" s="978" t="s">
        <v>460</v>
      </c>
      <c r="DM122" s="978"/>
      <c r="DN122" s="978"/>
      <c r="DO122" s="978"/>
      <c r="DP122" s="978"/>
      <c r="DQ122" s="978" t="s">
        <v>464</v>
      </c>
      <c r="DR122" s="978"/>
      <c r="DS122" s="978"/>
      <c r="DT122" s="978"/>
      <c r="DU122" s="978"/>
      <c r="DV122" s="979" t="s">
        <v>447</v>
      </c>
      <c r="DW122" s="979"/>
      <c r="DX122" s="979"/>
      <c r="DY122" s="979"/>
      <c r="DZ122" s="980"/>
    </row>
    <row r="123" spans="1:130" s="248" customFormat="1" ht="26.25" customHeight="1" x14ac:dyDescent="0.15">
      <c r="A123" s="1117"/>
      <c r="B123" s="1004"/>
      <c r="C123" s="974" t="s">
        <v>470</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t="s">
        <v>453</v>
      </c>
      <c r="AB123" s="1017"/>
      <c r="AC123" s="1017"/>
      <c r="AD123" s="1017"/>
      <c r="AE123" s="1018"/>
      <c r="AF123" s="1019" t="s">
        <v>448</v>
      </c>
      <c r="AG123" s="1017"/>
      <c r="AH123" s="1017"/>
      <c r="AI123" s="1017"/>
      <c r="AJ123" s="1018"/>
      <c r="AK123" s="1019" t="s">
        <v>464</v>
      </c>
      <c r="AL123" s="1017"/>
      <c r="AM123" s="1017"/>
      <c r="AN123" s="1017"/>
      <c r="AO123" s="1018"/>
      <c r="AP123" s="1020" t="s">
        <v>448</v>
      </c>
      <c r="AQ123" s="1021"/>
      <c r="AR123" s="1021"/>
      <c r="AS123" s="1021"/>
      <c r="AT123" s="1022"/>
      <c r="AU123" s="1053"/>
      <c r="AV123" s="1054"/>
      <c r="AW123" s="1054"/>
      <c r="AX123" s="1054"/>
      <c r="AY123" s="1054"/>
      <c r="AZ123" s="279" t="s">
        <v>186</v>
      </c>
      <c r="BA123" s="279"/>
      <c r="BB123" s="279"/>
      <c r="BC123" s="279"/>
      <c r="BD123" s="279"/>
      <c r="BE123" s="279"/>
      <c r="BF123" s="279"/>
      <c r="BG123" s="279"/>
      <c r="BH123" s="279"/>
      <c r="BI123" s="279"/>
      <c r="BJ123" s="279"/>
      <c r="BK123" s="279"/>
      <c r="BL123" s="279"/>
      <c r="BM123" s="279"/>
      <c r="BN123" s="279"/>
      <c r="BO123" s="1033" t="s">
        <v>488</v>
      </c>
      <c r="BP123" s="1064"/>
      <c r="BQ123" s="1123">
        <v>92543551</v>
      </c>
      <c r="BR123" s="1124"/>
      <c r="BS123" s="1124"/>
      <c r="BT123" s="1124"/>
      <c r="BU123" s="1124"/>
      <c r="BV123" s="1124">
        <v>80718609</v>
      </c>
      <c r="BW123" s="1124"/>
      <c r="BX123" s="1124"/>
      <c r="BY123" s="1124"/>
      <c r="BZ123" s="1124"/>
      <c r="CA123" s="1124">
        <v>74896785</v>
      </c>
      <c r="CB123" s="1124"/>
      <c r="CC123" s="1124"/>
      <c r="CD123" s="1124"/>
      <c r="CE123" s="1124"/>
      <c r="CF123" s="1057"/>
      <c r="CG123" s="1058"/>
      <c r="CH123" s="1058"/>
      <c r="CI123" s="1058"/>
      <c r="CJ123" s="1059"/>
      <c r="CK123" s="1068"/>
      <c r="CL123" s="1069"/>
      <c r="CM123" s="1069"/>
      <c r="CN123" s="1069"/>
      <c r="CO123" s="1070"/>
      <c r="CP123" s="1078" t="s">
        <v>489</v>
      </c>
      <c r="CQ123" s="1079"/>
      <c r="CR123" s="1079"/>
      <c r="CS123" s="1079"/>
      <c r="CT123" s="1079"/>
      <c r="CU123" s="1079"/>
      <c r="CV123" s="1079"/>
      <c r="CW123" s="1079"/>
      <c r="CX123" s="1079"/>
      <c r="CY123" s="1079"/>
      <c r="CZ123" s="1079"/>
      <c r="DA123" s="1079"/>
      <c r="DB123" s="1079"/>
      <c r="DC123" s="1079"/>
      <c r="DD123" s="1079"/>
      <c r="DE123" s="1079"/>
      <c r="DF123" s="1080"/>
      <c r="DG123" s="1016" t="s">
        <v>396</v>
      </c>
      <c r="DH123" s="1017"/>
      <c r="DI123" s="1017"/>
      <c r="DJ123" s="1017"/>
      <c r="DK123" s="1018"/>
      <c r="DL123" s="1019" t="s">
        <v>396</v>
      </c>
      <c r="DM123" s="1017"/>
      <c r="DN123" s="1017"/>
      <c r="DO123" s="1017"/>
      <c r="DP123" s="1018"/>
      <c r="DQ123" s="1019" t="s">
        <v>447</v>
      </c>
      <c r="DR123" s="1017"/>
      <c r="DS123" s="1017"/>
      <c r="DT123" s="1017"/>
      <c r="DU123" s="1018"/>
      <c r="DV123" s="1020" t="s">
        <v>460</v>
      </c>
      <c r="DW123" s="1021"/>
      <c r="DX123" s="1021"/>
      <c r="DY123" s="1021"/>
      <c r="DZ123" s="1022"/>
    </row>
    <row r="124" spans="1:130" s="248" customFormat="1" ht="26.25" customHeight="1" thickBot="1" x14ac:dyDescent="0.2">
      <c r="A124" s="1117"/>
      <c r="B124" s="1004"/>
      <c r="C124" s="974" t="s">
        <v>473</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396</v>
      </c>
      <c r="AB124" s="1017"/>
      <c r="AC124" s="1017"/>
      <c r="AD124" s="1017"/>
      <c r="AE124" s="1018"/>
      <c r="AF124" s="1019" t="s">
        <v>460</v>
      </c>
      <c r="AG124" s="1017"/>
      <c r="AH124" s="1017"/>
      <c r="AI124" s="1017"/>
      <c r="AJ124" s="1018"/>
      <c r="AK124" s="1019" t="s">
        <v>447</v>
      </c>
      <c r="AL124" s="1017"/>
      <c r="AM124" s="1017"/>
      <c r="AN124" s="1017"/>
      <c r="AO124" s="1018"/>
      <c r="AP124" s="1020" t="s">
        <v>396</v>
      </c>
      <c r="AQ124" s="1021"/>
      <c r="AR124" s="1021"/>
      <c r="AS124" s="1021"/>
      <c r="AT124" s="1022"/>
      <c r="AU124" s="1119" t="s">
        <v>490</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v>35.700000000000003</v>
      </c>
      <c r="BR124" s="1086"/>
      <c r="BS124" s="1086"/>
      <c r="BT124" s="1086"/>
      <c r="BU124" s="1086"/>
      <c r="BV124" s="1086">
        <v>79.3</v>
      </c>
      <c r="BW124" s="1086"/>
      <c r="BX124" s="1086"/>
      <c r="BY124" s="1086"/>
      <c r="BZ124" s="1086"/>
      <c r="CA124" s="1086">
        <v>83</v>
      </c>
      <c r="CB124" s="1086"/>
      <c r="CC124" s="1086"/>
      <c r="CD124" s="1086"/>
      <c r="CE124" s="1086"/>
      <c r="CF124" s="1087"/>
      <c r="CG124" s="1088"/>
      <c r="CH124" s="1088"/>
      <c r="CI124" s="1088"/>
      <c r="CJ124" s="1089"/>
      <c r="CK124" s="1071"/>
      <c r="CL124" s="1071"/>
      <c r="CM124" s="1071"/>
      <c r="CN124" s="1071"/>
      <c r="CO124" s="1072"/>
      <c r="CP124" s="1078" t="s">
        <v>491</v>
      </c>
      <c r="CQ124" s="1079"/>
      <c r="CR124" s="1079"/>
      <c r="CS124" s="1079"/>
      <c r="CT124" s="1079"/>
      <c r="CU124" s="1079"/>
      <c r="CV124" s="1079"/>
      <c r="CW124" s="1079"/>
      <c r="CX124" s="1079"/>
      <c r="CY124" s="1079"/>
      <c r="CZ124" s="1079"/>
      <c r="DA124" s="1079"/>
      <c r="DB124" s="1079"/>
      <c r="DC124" s="1079"/>
      <c r="DD124" s="1079"/>
      <c r="DE124" s="1079"/>
      <c r="DF124" s="1080"/>
      <c r="DG124" s="1063">
        <v>17327855</v>
      </c>
      <c r="DH124" s="1042"/>
      <c r="DI124" s="1042"/>
      <c r="DJ124" s="1042"/>
      <c r="DK124" s="1043"/>
      <c r="DL124" s="1041">
        <v>16873032</v>
      </c>
      <c r="DM124" s="1042"/>
      <c r="DN124" s="1042"/>
      <c r="DO124" s="1042"/>
      <c r="DP124" s="1043"/>
      <c r="DQ124" s="1041" t="s">
        <v>392</v>
      </c>
      <c r="DR124" s="1042"/>
      <c r="DS124" s="1042"/>
      <c r="DT124" s="1042"/>
      <c r="DU124" s="1043"/>
      <c r="DV124" s="1044" t="s">
        <v>396</v>
      </c>
      <c r="DW124" s="1045"/>
      <c r="DX124" s="1045"/>
      <c r="DY124" s="1045"/>
      <c r="DZ124" s="1046"/>
    </row>
    <row r="125" spans="1:130" s="248" customFormat="1" ht="26.25" customHeight="1" x14ac:dyDescent="0.15">
      <c r="A125" s="1117"/>
      <c r="B125" s="1004"/>
      <c r="C125" s="974" t="s">
        <v>476</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392</v>
      </c>
      <c r="AB125" s="1017"/>
      <c r="AC125" s="1017"/>
      <c r="AD125" s="1017"/>
      <c r="AE125" s="1018"/>
      <c r="AF125" s="1019" t="s">
        <v>392</v>
      </c>
      <c r="AG125" s="1017"/>
      <c r="AH125" s="1017"/>
      <c r="AI125" s="1017"/>
      <c r="AJ125" s="1018"/>
      <c r="AK125" s="1019" t="s">
        <v>392</v>
      </c>
      <c r="AL125" s="1017"/>
      <c r="AM125" s="1017"/>
      <c r="AN125" s="1017"/>
      <c r="AO125" s="1018"/>
      <c r="AP125" s="1020" t="s">
        <v>392</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492</v>
      </c>
      <c r="CL125" s="1066"/>
      <c r="CM125" s="1066"/>
      <c r="CN125" s="1066"/>
      <c r="CO125" s="1067"/>
      <c r="CP125" s="998" t="s">
        <v>493</v>
      </c>
      <c r="CQ125" s="947"/>
      <c r="CR125" s="947"/>
      <c r="CS125" s="947"/>
      <c r="CT125" s="947"/>
      <c r="CU125" s="947"/>
      <c r="CV125" s="947"/>
      <c r="CW125" s="947"/>
      <c r="CX125" s="947"/>
      <c r="CY125" s="947"/>
      <c r="CZ125" s="947"/>
      <c r="DA125" s="947"/>
      <c r="DB125" s="947"/>
      <c r="DC125" s="947"/>
      <c r="DD125" s="947"/>
      <c r="DE125" s="947"/>
      <c r="DF125" s="948"/>
      <c r="DG125" s="984" t="s">
        <v>460</v>
      </c>
      <c r="DH125" s="985"/>
      <c r="DI125" s="985"/>
      <c r="DJ125" s="985"/>
      <c r="DK125" s="985"/>
      <c r="DL125" s="985" t="s">
        <v>474</v>
      </c>
      <c r="DM125" s="985"/>
      <c r="DN125" s="985"/>
      <c r="DO125" s="985"/>
      <c r="DP125" s="985"/>
      <c r="DQ125" s="985" t="s">
        <v>392</v>
      </c>
      <c r="DR125" s="985"/>
      <c r="DS125" s="985"/>
      <c r="DT125" s="985"/>
      <c r="DU125" s="985"/>
      <c r="DV125" s="986" t="s">
        <v>396</v>
      </c>
      <c r="DW125" s="986"/>
      <c r="DX125" s="986"/>
      <c r="DY125" s="986"/>
      <c r="DZ125" s="987"/>
    </row>
    <row r="126" spans="1:130" s="248" customFormat="1" ht="26.25" customHeight="1" thickBot="1" x14ac:dyDescent="0.2">
      <c r="A126" s="1117"/>
      <c r="B126" s="1004"/>
      <c r="C126" s="974" t="s">
        <v>478</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v>8698</v>
      </c>
      <c r="AB126" s="1017"/>
      <c r="AC126" s="1017"/>
      <c r="AD126" s="1017"/>
      <c r="AE126" s="1018"/>
      <c r="AF126" s="1019">
        <v>8896</v>
      </c>
      <c r="AG126" s="1017"/>
      <c r="AH126" s="1017"/>
      <c r="AI126" s="1017"/>
      <c r="AJ126" s="1018"/>
      <c r="AK126" s="1019">
        <v>8842</v>
      </c>
      <c r="AL126" s="1017"/>
      <c r="AM126" s="1017"/>
      <c r="AN126" s="1017"/>
      <c r="AO126" s="1018"/>
      <c r="AP126" s="1020">
        <v>0</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494</v>
      </c>
      <c r="CQ126" s="1008"/>
      <c r="CR126" s="1008"/>
      <c r="CS126" s="1008"/>
      <c r="CT126" s="1008"/>
      <c r="CU126" s="1008"/>
      <c r="CV126" s="1008"/>
      <c r="CW126" s="1008"/>
      <c r="CX126" s="1008"/>
      <c r="CY126" s="1008"/>
      <c r="CZ126" s="1008"/>
      <c r="DA126" s="1008"/>
      <c r="DB126" s="1008"/>
      <c r="DC126" s="1008"/>
      <c r="DD126" s="1008"/>
      <c r="DE126" s="1008"/>
      <c r="DF126" s="1009"/>
      <c r="DG126" s="977">
        <v>2358613</v>
      </c>
      <c r="DH126" s="978"/>
      <c r="DI126" s="978"/>
      <c r="DJ126" s="978"/>
      <c r="DK126" s="978"/>
      <c r="DL126" s="978">
        <v>1993523</v>
      </c>
      <c r="DM126" s="978"/>
      <c r="DN126" s="978"/>
      <c r="DO126" s="978"/>
      <c r="DP126" s="978"/>
      <c r="DQ126" s="978">
        <v>1593480</v>
      </c>
      <c r="DR126" s="978"/>
      <c r="DS126" s="978"/>
      <c r="DT126" s="978"/>
      <c r="DU126" s="978"/>
      <c r="DV126" s="979">
        <v>7.9</v>
      </c>
      <c r="DW126" s="979"/>
      <c r="DX126" s="979"/>
      <c r="DY126" s="979"/>
      <c r="DZ126" s="980"/>
    </row>
    <row r="127" spans="1:130" s="248" customFormat="1" ht="26.25" customHeight="1" x14ac:dyDescent="0.15">
      <c r="A127" s="1118"/>
      <c r="B127" s="1006"/>
      <c r="C127" s="1060" t="s">
        <v>495</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t="s">
        <v>392</v>
      </c>
      <c r="AB127" s="1017"/>
      <c r="AC127" s="1017"/>
      <c r="AD127" s="1017"/>
      <c r="AE127" s="1018"/>
      <c r="AF127" s="1019" t="s">
        <v>392</v>
      </c>
      <c r="AG127" s="1017"/>
      <c r="AH127" s="1017"/>
      <c r="AI127" s="1017"/>
      <c r="AJ127" s="1018"/>
      <c r="AK127" s="1019" t="s">
        <v>392</v>
      </c>
      <c r="AL127" s="1017"/>
      <c r="AM127" s="1017"/>
      <c r="AN127" s="1017"/>
      <c r="AO127" s="1018"/>
      <c r="AP127" s="1020" t="s">
        <v>392</v>
      </c>
      <c r="AQ127" s="1021"/>
      <c r="AR127" s="1021"/>
      <c r="AS127" s="1021"/>
      <c r="AT127" s="1022"/>
      <c r="AU127" s="284"/>
      <c r="AV127" s="284"/>
      <c r="AW127" s="284"/>
      <c r="AX127" s="1090" t="s">
        <v>496</v>
      </c>
      <c r="AY127" s="1091"/>
      <c r="AZ127" s="1091"/>
      <c r="BA127" s="1091"/>
      <c r="BB127" s="1091"/>
      <c r="BC127" s="1091"/>
      <c r="BD127" s="1091"/>
      <c r="BE127" s="1092"/>
      <c r="BF127" s="1093" t="s">
        <v>497</v>
      </c>
      <c r="BG127" s="1091"/>
      <c r="BH127" s="1091"/>
      <c r="BI127" s="1091"/>
      <c r="BJ127" s="1091"/>
      <c r="BK127" s="1091"/>
      <c r="BL127" s="1092"/>
      <c r="BM127" s="1093" t="s">
        <v>498</v>
      </c>
      <c r="BN127" s="1091"/>
      <c r="BO127" s="1091"/>
      <c r="BP127" s="1091"/>
      <c r="BQ127" s="1091"/>
      <c r="BR127" s="1091"/>
      <c r="BS127" s="1092"/>
      <c r="BT127" s="1093" t="s">
        <v>499</v>
      </c>
      <c r="BU127" s="1091"/>
      <c r="BV127" s="1091"/>
      <c r="BW127" s="1091"/>
      <c r="BX127" s="1091"/>
      <c r="BY127" s="1091"/>
      <c r="BZ127" s="1115"/>
      <c r="CA127" s="284"/>
      <c r="CB127" s="284"/>
      <c r="CC127" s="284"/>
      <c r="CD127" s="285"/>
      <c r="CE127" s="285"/>
      <c r="CF127" s="285"/>
      <c r="CG127" s="282"/>
      <c r="CH127" s="282"/>
      <c r="CI127" s="282"/>
      <c r="CJ127" s="283"/>
      <c r="CK127" s="1082"/>
      <c r="CL127" s="1069"/>
      <c r="CM127" s="1069"/>
      <c r="CN127" s="1069"/>
      <c r="CO127" s="1070"/>
      <c r="CP127" s="1007" t="s">
        <v>500</v>
      </c>
      <c r="CQ127" s="1008"/>
      <c r="CR127" s="1008"/>
      <c r="CS127" s="1008"/>
      <c r="CT127" s="1008"/>
      <c r="CU127" s="1008"/>
      <c r="CV127" s="1008"/>
      <c r="CW127" s="1008"/>
      <c r="CX127" s="1008"/>
      <c r="CY127" s="1008"/>
      <c r="CZ127" s="1008"/>
      <c r="DA127" s="1008"/>
      <c r="DB127" s="1008"/>
      <c r="DC127" s="1008"/>
      <c r="DD127" s="1008"/>
      <c r="DE127" s="1008"/>
      <c r="DF127" s="1009"/>
      <c r="DG127" s="977">
        <v>1466342</v>
      </c>
      <c r="DH127" s="978"/>
      <c r="DI127" s="978"/>
      <c r="DJ127" s="978"/>
      <c r="DK127" s="978"/>
      <c r="DL127" s="978">
        <v>1452435</v>
      </c>
      <c r="DM127" s="978"/>
      <c r="DN127" s="978"/>
      <c r="DO127" s="978"/>
      <c r="DP127" s="978"/>
      <c r="DQ127" s="978">
        <v>772772</v>
      </c>
      <c r="DR127" s="978"/>
      <c r="DS127" s="978"/>
      <c r="DT127" s="978"/>
      <c r="DU127" s="978"/>
      <c r="DV127" s="979">
        <v>3.8</v>
      </c>
      <c r="DW127" s="979"/>
      <c r="DX127" s="979"/>
      <c r="DY127" s="979"/>
      <c r="DZ127" s="980"/>
    </row>
    <row r="128" spans="1:130" s="248" customFormat="1" ht="26.25" customHeight="1" thickBot="1" x14ac:dyDescent="0.2">
      <c r="A128" s="1101" t="s">
        <v>501</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502</v>
      </c>
      <c r="X128" s="1103"/>
      <c r="Y128" s="1103"/>
      <c r="Z128" s="1104"/>
      <c r="AA128" s="1105">
        <v>2390822</v>
      </c>
      <c r="AB128" s="1106"/>
      <c r="AC128" s="1106"/>
      <c r="AD128" s="1106"/>
      <c r="AE128" s="1107"/>
      <c r="AF128" s="1108">
        <v>2297018</v>
      </c>
      <c r="AG128" s="1106"/>
      <c r="AH128" s="1106"/>
      <c r="AI128" s="1106"/>
      <c r="AJ128" s="1107"/>
      <c r="AK128" s="1108">
        <v>2181243</v>
      </c>
      <c r="AL128" s="1106"/>
      <c r="AM128" s="1106"/>
      <c r="AN128" s="1106"/>
      <c r="AO128" s="1107"/>
      <c r="AP128" s="1109"/>
      <c r="AQ128" s="1110"/>
      <c r="AR128" s="1110"/>
      <c r="AS128" s="1110"/>
      <c r="AT128" s="1111"/>
      <c r="AU128" s="284"/>
      <c r="AV128" s="284"/>
      <c r="AW128" s="284"/>
      <c r="AX128" s="946" t="s">
        <v>503</v>
      </c>
      <c r="AY128" s="947"/>
      <c r="AZ128" s="947"/>
      <c r="BA128" s="947"/>
      <c r="BB128" s="947"/>
      <c r="BC128" s="947"/>
      <c r="BD128" s="947"/>
      <c r="BE128" s="948"/>
      <c r="BF128" s="1112" t="s">
        <v>453</v>
      </c>
      <c r="BG128" s="1113"/>
      <c r="BH128" s="1113"/>
      <c r="BI128" s="1113"/>
      <c r="BJ128" s="1113"/>
      <c r="BK128" s="1113"/>
      <c r="BL128" s="1114"/>
      <c r="BM128" s="1112">
        <v>12.19</v>
      </c>
      <c r="BN128" s="1113"/>
      <c r="BO128" s="1113"/>
      <c r="BP128" s="1113"/>
      <c r="BQ128" s="1113"/>
      <c r="BR128" s="1113"/>
      <c r="BS128" s="1114"/>
      <c r="BT128" s="1112">
        <v>20</v>
      </c>
      <c r="BU128" s="1113"/>
      <c r="BV128" s="1113"/>
      <c r="BW128" s="1113"/>
      <c r="BX128" s="1113"/>
      <c r="BY128" s="1113"/>
      <c r="BZ128" s="1137"/>
      <c r="CA128" s="285"/>
      <c r="CB128" s="285"/>
      <c r="CC128" s="285"/>
      <c r="CD128" s="285"/>
      <c r="CE128" s="285"/>
      <c r="CF128" s="285"/>
      <c r="CG128" s="282"/>
      <c r="CH128" s="282"/>
      <c r="CI128" s="282"/>
      <c r="CJ128" s="283"/>
      <c r="CK128" s="1083"/>
      <c r="CL128" s="1084"/>
      <c r="CM128" s="1084"/>
      <c r="CN128" s="1084"/>
      <c r="CO128" s="1085"/>
      <c r="CP128" s="1094" t="s">
        <v>504</v>
      </c>
      <c r="CQ128" s="1095"/>
      <c r="CR128" s="1095"/>
      <c r="CS128" s="1095"/>
      <c r="CT128" s="1095"/>
      <c r="CU128" s="1095"/>
      <c r="CV128" s="1095"/>
      <c r="CW128" s="1095"/>
      <c r="CX128" s="1095"/>
      <c r="CY128" s="1095"/>
      <c r="CZ128" s="1095"/>
      <c r="DA128" s="1095"/>
      <c r="DB128" s="1095"/>
      <c r="DC128" s="1095"/>
      <c r="DD128" s="1095"/>
      <c r="DE128" s="1095"/>
      <c r="DF128" s="1096"/>
      <c r="DG128" s="1097" t="s">
        <v>453</v>
      </c>
      <c r="DH128" s="1098"/>
      <c r="DI128" s="1098"/>
      <c r="DJ128" s="1098"/>
      <c r="DK128" s="1098"/>
      <c r="DL128" s="1098" t="s">
        <v>505</v>
      </c>
      <c r="DM128" s="1098"/>
      <c r="DN128" s="1098"/>
      <c r="DO128" s="1098"/>
      <c r="DP128" s="1098"/>
      <c r="DQ128" s="1098" t="s">
        <v>453</v>
      </c>
      <c r="DR128" s="1098"/>
      <c r="DS128" s="1098"/>
      <c r="DT128" s="1098"/>
      <c r="DU128" s="1098"/>
      <c r="DV128" s="1099" t="s">
        <v>453</v>
      </c>
      <c r="DW128" s="1099"/>
      <c r="DX128" s="1099"/>
      <c r="DY128" s="1099"/>
      <c r="DZ128" s="1100"/>
    </row>
    <row r="129" spans="1:131" s="248" customFormat="1" ht="26.25" customHeight="1" x14ac:dyDescent="0.15">
      <c r="A129" s="988" t="s">
        <v>107</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506</v>
      </c>
      <c r="X129" s="1132"/>
      <c r="Y129" s="1132"/>
      <c r="Z129" s="1133"/>
      <c r="AA129" s="1016">
        <v>22660156</v>
      </c>
      <c r="AB129" s="1017"/>
      <c r="AC129" s="1017"/>
      <c r="AD129" s="1017"/>
      <c r="AE129" s="1018"/>
      <c r="AF129" s="1019">
        <v>23272374</v>
      </c>
      <c r="AG129" s="1017"/>
      <c r="AH129" s="1017"/>
      <c r="AI129" s="1017"/>
      <c r="AJ129" s="1018"/>
      <c r="AK129" s="1019">
        <v>23556856</v>
      </c>
      <c r="AL129" s="1017"/>
      <c r="AM129" s="1017"/>
      <c r="AN129" s="1017"/>
      <c r="AO129" s="1018"/>
      <c r="AP129" s="1134"/>
      <c r="AQ129" s="1135"/>
      <c r="AR129" s="1135"/>
      <c r="AS129" s="1135"/>
      <c r="AT129" s="1136"/>
      <c r="AU129" s="286"/>
      <c r="AV129" s="286"/>
      <c r="AW129" s="286"/>
      <c r="AX129" s="1125" t="s">
        <v>507</v>
      </c>
      <c r="AY129" s="1008"/>
      <c r="AZ129" s="1008"/>
      <c r="BA129" s="1008"/>
      <c r="BB129" s="1008"/>
      <c r="BC129" s="1008"/>
      <c r="BD129" s="1008"/>
      <c r="BE129" s="1009"/>
      <c r="BF129" s="1126" t="s">
        <v>453</v>
      </c>
      <c r="BG129" s="1127"/>
      <c r="BH129" s="1127"/>
      <c r="BI129" s="1127"/>
      <c r="BJ129" s="1127"/>
      <c r="BK129" s="1127"/>
      <c r="BL129" s="1128"/>
      <c r="BM129" s="1126">
        <v>17.190000000000001</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88" t="s">
        <v>508</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509</v>
      </c>
      <c r="X130" s="1132"/>
      <c r="Y130" s="1132"/>
      <c r="Z130" s="1133"/>
      <c r="AA130" s="1016">
        <v>3176617</v>
      </c>
      <c r="AB130" s="1017"/>
      <c r="AC130" s="1017"/>
      <c r="AD130" s="1017"/>
      <c r="AE130" s="1018"/>
      <c r="AF130" s="1019">
        <v>3241299</v>
      </c>
      <c r="AG130" s="1017"/>
      <c r="AH130" s="1017"/>
      <c r="AI130" s="1017"/>
      <c r="AJ130" s="1018"/>
      <c r="AK130" s="1019">
        <v>3288828</v>
      </c>
      <c r="AL130" s="1017"/>
      <c r="AM130" s="1017"/>
      <c r="AN130" s="1017"/>
      <c r="AO130" s="1018"/>
      <c r="AP130" s="1134"/>
      <c r="AQ130" s="1135"/>
      <c r="AR130" s="1135"/>
      <c r="AS130" s="1135"/>
      <c r="AT130" s="1136"/>
      <c r="AU130" s="286"/>
      <c r="AV130" s="286"/>
      <c r="AW130" s="286"/>
      <c r="AX130" s="1125" t="s">
        <v>510</v>
      </c>
      <c r="AY130" s="1008"/>
      <c r="AZ130" s="1008"/>
      <c r="BA130" s="1008"/>
      <c r="BB130" s="1008"/>
      <c r="BC130" s="1008"/>
      <c r="BD130" s="1008"/>
      <c r="BE130" s="1009"/>
      <c r="BF130" s="1162">
        <v>12</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511</v>
      </c>
      <c r="X131" s="1170"/>
      <c r="Y131" s="1170"/>
      <c r="Z131" s="1171"/>
      <c r="AA131" s="1063">
        <v>19483539</v>
      </c>
      <c r="AB131" s="1042"/>
      <c r="AC131" s="1042"/>
      <c r="AD131" s="1042"/>
      <c r="AE131" s="1043"/>
      <c r="AF131" s="1041">
        <v>20031075</v>
      </c>
      <c r="AG131" s="1042"/>
      <c r="AH131" s="1042"/>
      <c r="AI131" s="1042"/>
      <c r="AJ131" s="1043"/>
      <c r="AK131" s="1041">
        <v>20268028</v>
      </c>
      <c r="AL131" s="1042"/>
      <c r="AM131" s="1042"/>
      <c r="AN131" s="1042"/>
      <c r="AO131" s="1043"/>
      <c r="AP131" s="1172"/>
      <c r="AQ131" s="1173"/>
      <c r="AR131" s="1173"/>
      <c r="AS131" s="1173"/>
      <c r="AT131" s="1174"/>
      <c r="AU131" s="286"/>
      <c r="AV131" s="286"/>
      <c r="AW131" s="286"/>
      <c r="AX131" s="1144" t="s">
        <v>512</v>
      </c>
      <c r="AY131" s="1095"/>
      <c r="AZ131" s="1095"/>
      <c r="BA131" s="1095"/>
      <c r="BB131" s="1095"/>
      <c r="BC131" s="1095"/>
      <c r="BD131" s="1095"/>
      <c r="BE131" s="1096"/>
      <c r="BF131" s="1145">
        <v>83</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1" t="s">
        <v>513</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514</v>
      </c>
      <c r="W132" s="1155"/>
      <c r="X132" s="1155"/>
      <c r="Y132" s="1155"/>
      <c r="Z132" s="1156"/>
      <c r="AA132" s="1157">
        <v>14.48618755</v>
      </c>
      <c r="AB132" s="1158"/>
      <c r="AC132" s="1158"/>
      <c r="AD132" s="1158"/>
      <c r="AE132" s="1159"/>
      <c r="AF132" s="1160">
        <v>11.46321902</v>
      </c>
      <c r="AG132" s="1158"/>
      <c r="AH132" s="1158"/>
      <c r="AI132" s="1158"/>
      <c r="AJ132" s="1159"/>
      <c r="AK132" s="1160">
        <v>10.144622849999999</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515</v>
      </c>
      <c r="W133" s="1138"/>
      <c r="X133" s="1138"/>
      <c r="Y133" s="1138"/>
      <c r="Z133" s="1139"/>
      <c r="AA133" s="1140">
        <v>16</v>
      </c>
      <c r="AB133" s="1141"/>
      <c r="AC133" s="1141"/>
      <c r="AD133" s="1141"/>
      <c r="AE133" s="1142"/>
      <c r="AF133" s="1140">
        <v>13.5</v>
      </c>
      <c r="AG133" s="1141"/>
      <c r="AH133" s="1141"/>
      <c r="AI133" s="1141"/>
      <c r="AJ133" s="1142"/>
      <c r="AK133" s="1140">
        <v>12</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NzkUQsiZVgJm0eZUsKTVfH2qeJKE5l8twGp6JychMVZFTRtbK0kBDUI8UaWdT/bJCg909uMHTesC1iNP7EqD8A==" saltValue="rtUJjBc4IQ0y2yad7V9Vd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J10"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516</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5210cw1Nb1XAGH9kvkjCbpo21iFkB3Mxog98engOaa37A/lPYgmPgivsRw/u8aXTsdhevOiQimp/NAuqunm/Lw==" saltValue="0/O+1rw7UxFWuM4oY04t/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B1"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5PNN77WW5F5j9ir5X0DN38FJxA/X26PZEuI6kJom178M84jDn8MY7Ga7Dve8KCU9DQxkKpjHoxBrbxohw3JqOw==" saltValue="59wwcgvs4RncD9TZazCVV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4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517</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518</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519</v>
      </c>
      <c r="AP7" s="305"/>
      <c r="AQ7" s="306" t="s">
        <v>520</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521</v>
      </c>
      <c r="AQ8" s="312" t="s">
        <v>522</v>
      </c>
      <c r="AR8" s="313" t="s">
        <v>523</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524</v>
      </c>
      <c r="AL9" s="1178"/>
      <c r="AM9" s="1178"/>
      <c r="AN9" s="1179"/>
      <c r="AO9" s="314">
        <v>5829586</v>
      </c>
      <c r="AP9" s="314">
        <v>58494</v>
      </c>
      <c r="AQ9" s="315">
        <v>61284</v>
      </c>
      <c r="AR9" s="316">
        <v>-4.5999999999999996</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525</v>
      </c>
      <c r="AL10" s="1178"/>
      <c r="AM10" s="1178"/>
      <c r="AN10" s="1179"/>
      <c r="AO10" s="317">
        <v>992924</v>
      </c>
      <c r="AP10" s="317">
        <v>9963</v>
      </c>
      <c r="AQ10" s="318">
        <v>4056</v>
      </c>
      <c r="AR10" s="319">
        <v>145.6</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526</v>
      </c>
      <c r="AL11" s="1178"/>
      <c r="AM11" s="1178"/>
      <c r="AN11" s="1179"/>
      <c r="AO11" s="317">
        <v>31503</v>
      </c>
      <c r="AP11" s="317">
        <v>316</v>
      </c>
      <c r="AQ11" s="318">
        <v>604</v>
      </c>
      <c r="AR11" s="319">
        <v>-47.7</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527</v>
      </c>
      <c r="AL12" s="1178"/>
      <c r="AM12" s="1178"/>
      <c r="AN12" s="1179"/>
      <c r="AO12" s="317" t="s">
        <v>528</v>
      </c>
      <c r="AP12" s="317" t="s">
        <v>528</v>
      </c>
      <c r="AQ12" s="318">
        <v>21</v>
      </c>
      <c r="AR12" s="319" t="s">
        <v>528</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529</v>
      </c>
      <c r="AL13" s="1178"/>
      <c r="AM13" s="1178"/>
      <c r="AN13" s="1179"/>
      <c r="AO13" s="317">
        <v>310522</v>
      </c>
      <c r="AP13" s="317">
        <v>3116</v>
      </c>
      <c r="AQ13" s="318">
        <v>2509</v>
      </c>
      <c r="AR13" s="319">
        <v>24.2</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530</v>
      </c>
      <c r="AL14" s="1178"/>
      <c r="AM14" s="1178"/>
      <c r="AN14" s="1179"/>
      <c r="AO14" s="317">
        <v>121959</v>
      </c>
      <c r="AP14" s="317">
        <v>1224</v>
      </c>
      <c r="AQ14" s="318">
        <v>1157</v>
      </c>
      <c r="AR14" s="319">
        <v>5.8</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531</v>
      </c>
      <c r="AL15" s="1184"/>
      <c r="AM15" s="1184"/>
      <c r="AN15" s="1185"/>
      <c r="AO15" s="317">
        <v>-294403</v>
      </c>
      <c r="AP15" s="317">
        <v>-2954</v>
      </c>
      <c r="AQ15" s="318">
        <v>-4228</v>
      </c>
      <c r="AR15" s="319">
        <v>-30.1</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186</v>
      </c>
      <c r="AL16" s="1184"/>
      <c r="AM16" s="1184"/>
      <c r="AN16" s="1185"/>
      <c r="AO16" s="317">
        <v>6992091</v>
      </c>
      <c r="AP16" s="317">
        <v>70159</v>
      </c>
      <c r="AQ16" s="318">
        <v>65402</v>
      </c>
      <c r="AR16" s="319">
        <v>7.3</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532</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533</v>
      </c>
      <c r="AP20" s="326" t="s">
        <v>534</v>
      </c>
      <c r="AQ20" s="327" t="s">
        <v>535</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536</v>
      </c>
      <c r="AL21" s="1187"/>
      <c r="AM21" s="1187"/>
      <c r="AN21" s="1188"/>
      <c r="AO21" s="330">
        <v>5.14</v>
      </c>
      <c r="AP21" s="331">
        <v>6.06</v>
      </c>
      <c r="AQ21" s="332">
        <v>-0.92</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537</v>
      </c>
      <c r="AL22" s="1187"/>
      <c r="AM22" s="1187"/>
      <c r="AN22" s="1188"/>
      <c r="AO22" s="335">
        <v>95.2</v>
      </c>
      <c r="AP22" s="336">
        <v>99.2</v>
      </c>
      <c r="AQ22" s="337">
        <v>-4</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538</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539</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540</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519</v>
      </c>
      <c r="AP30" s="305"/>
      <c r="AQ30" s="306" t="s">
        <v>520</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521</v>
      </c>
      <c r="AQ31" s="312" t="s">
        <v>522</v>
      </c>
      <c r="AR31" s="313" t="s">
        <v>523</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541</v>
      </c>
      <c r="AL32" s="1181"/>
      <c r="AM32" s="1181"/>
      <c r="AN32" s="1182"/>
      <c r="AO32" s="345">
        <v>6262085</v>
      </c>
      <c r="AP32" s="345">
        <v>62834</v>
      </c>
      <c r="AQ32" s="346">
        <v>32044</v>
      </c>
      <c r="AR32" s="347">
        <v>96.1</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542</v>
      </c>
      <c r="AL33" s="1181"/>
      <c r="AM33" s="1181"/>
      <c r="AN33" s="1182"/>
      <c r="AO33" s="345" t="s">
        <v>528</v>
      </c>
      <c r="AP33" s="345" t="s">
        <v>528</v>
      </c>
      <c r="AQ33" s="346">
        <v>6</v>
      </c>
      <c r="AR33" s="347" t="s">
        <v>528</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543</v>
      </c>
      <c r="AL34" s="1181"/>
      <c r="AM34" s="1181"/>
      <c r="AN34" s="1182"/>
      <c r="AO34" s="345" t="s">
        <v>528</v>
      </c>
      <c r="AP34" s="345" t="s">
        <v>528</v>
      </c>
      <c r="AQ34" s="346">
        <v>29</v>
      </c>
      <c r="AR34" s="347" t="s">
        <v>528</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544</v>
      </c>
      <c r="AL35" s="1181"/>
      <c r="AM35" s="1181"/>
      <c r="AN35" s="1182"/>
      <c r="AO35" s="345">
        <v>1155063</v>
      </c>
      <c r="AP35" s="345">
        <v>11590</v>
      </c>
      <c r="AQ35" s="346">
        <v>6008</v>
      </c>
      <c r="AR35" s="347">
        <v>92.9</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545</v>
      </c>
      <c r="AL36" s="1181"/>
      <c r="AM36" s="1181"/>
      <c r="AN36" s="1182"/>
      <c r="AO36" s="345">
        <v>77154</v>
      </c>
      <c r="AP36" s="345">
        <v>774</v>
      </c>
      <c r="AQ36" s="346">
        <v>1138</v>
      </c>
      <c r="AR36" s="347">
        <v>-32</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546</v>
      </c>
      <c r="AL37" s="1181"/>
      <c r="AM37" s="1181"/>
      <c r="AN37" s="1182"/>
      <c r="AO37" s="345">
        <v>31439</v>
      </c>
      <c r="AP37" s="345">
        <v>315</v>
      </c>
      <c r="AQ37" s="346">
        <v>852</v>
      </c>
      <c r="AR37" s="347">
        <v>-63</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547</v>
      </c>
      <c r="AL38" s="1190"/>
      <c r="AM38" s="1190"/>
      <c r="AN38" s="1191"/>
      <c r="AO38" s="348">
        <v>445</v>
      </c>
      <c r="AP38" s="348">
        <v>4</v>
      </c>
      <c r="AQ38" s="349">
        <v>2</v>
      </c>
      <c r="AR38" s="337">
        <v>100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548</v>
      </c>
      <c r="AL39" s="1190"/>
      <c r="AM39" s="1190"/>
      <c r="AN39" s="1191"/>
      <c r="AO39" s="345">
        <v>-2181243</v>
      </c>
      <c r="AP39" s="345">
        <v>-21887</v>
      </c>
      <c r="AQ39" s="346">
        <v>-6316</v>
      </c>
      <c r="AR39" s="347">
        <v>246.5</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549</v>
      </c>
      <c r="AL40" s="1181"/>
      <c r="AM40" s="1181"/>
      <c r="AN40" s="1182"/>
      <c r="AO40" s="345">
        <v>-3288828</v>
      </c>
      <c r="AP40" s="345">
        <v>-33000</v>
      </c>
      <c r="AQ40" s="346">
        <v>-26078</v>
      </c>
      <c r="AR40" s="347">
        <v>26.5</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300</v>
      </c>
      <c r="AL41" s="1193"/>
      <c r="AM41" s="1193"/>
      <c r="AN41" s="1194"/>
      <c r="AO41" s="345">
        <v>2056115</v>
      </c>
      <c r="AP41" s="345">
        <v>20631</v>
      </c>
      <c r="AQ41" s="346">
        <v>7686</v>
      </c>
      <c r="AR41" s="347">
        <v>168.4</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550</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551</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552</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519</v>
      </c>
      <c r="AN49" s="1197" t="s">
        <v>553</v>
      </c>
      <c r="AO49" s="1198"/>
      <c r="AP49" s="1198"/>
      <c r="AQ49" s="1198"/>
      <c r="AR49" s="1199"/>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554</v>
      </c>
      <c r="AO50" s="362" t="s">
        <v>555</v>
      </c>
      <c r="AP50" s="363" t="s">
        <v>556</v>
      </c>
      <c r="AQ50" s="364" t="s">
        <v>557</v>
      </c>
      <c r="AR50" s="365" t="s">
        <v>558</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559</v>
      </c>
      <c r="AL51" s="358"/>
      <c r="AM51" s="366">
        <v>2840216</v>
      </c>
      <c r="AN51" s="367">
        <v>28173</v>
      </c>
      <c r="AO51" s="368">
        <v>29.8</v>
      </c>
      <c r="AP51" s="369">
        <v>40879</v>
      </c>
      <c r="AQ51" s="370">
        <v>-7.7</v>
      </c>
      <c r="AR51" s="371">
        <v>37.5</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560</v>
      </c>
      <c r="AM52" s="374">
        <v>2661147</v>
      </c>
      <c r="AN52" s="375">
        <v>26397</v>
      </c>
      <c r="AO52" s="376">
        <v>50.6</v>
      </c>
      <c r="AP52" s="377">
        <v>24087</v>
      </c>
      <c r="AQ52" s="378">
        <v>-7.9</v>
      </c>
      <c r="AR52" s="379">
        <v>58.5</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561</v>
      </c>
      <c r="AL53" s="358"/>
      <c r="AM53" s="366">
        <v>4651041</v>
      </c>
      <c r="AN53" s="367">
        <v>46169</v>
      </c>
      <c r="AO53" s="368">
        <v>63.9</v>
      </c>
      <c r="AP53" s="369">
        <v>42651</v>
      </c>
      <c r="AQ53" s="370">
        <v>4.3</v>
      </c>
      <c r="AR53" s="371">
        <v>59.6</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560</v>
      </c>
      <c r="AM54" s="374">
        <v>3974016</v>
      </c>
      <c r="AN54" s="375">
        <v>39449</v>
      </c>
      <c r="AO54" s="376">
        <v>49.4</v>
      </c>
      <c r="AP54" s="377">
        <v>22675</v>
      </c>
      <c r="AQ54" s="378">
        <v>-5.9</v>
      </c>
      <c r="AR54" s="379">
        <v>55.3</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562</v>
      </c>
      <c r="AL55" s="358"/>
      <c r="AM55" s="366">
        <v>4924413</v>
      </c>
      <c r="AN55" s="367">
        <v>48901</v>
      </c>
      <c r="AO55" s="368">
        <v>5.9</v>
      </c>
      <c r="AP55" s="369">
        <v>43226</v>
      </c>
      <c r="AQ55" s="370">
        <v>1.3</v>
      </c>
      <c r="AR55" s="371">
        <v>4.5999999999999996</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560</v>
      </c>
      <c r="AM56" s="374">
        <v>3973897</v>
      </c>
      <c r="AN56" s="375">
        <v>39462</v>
      </c>
      <c r="AO56" s="376">
        <v>0</v>
      </c>
      <c r="AP56" s="377">
        <v>22622</v>
      </c>
      <c r="AQ56" s="378">
        <v>-0.2</v>
      </c>
      <c r="AR56" s="379">
        <v>0.2</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563</v>
      </c>
      <c r="AL57" s="358"/>
      <c r="AM57" s="366">
        <v>5766603</v>
      </c>
      <c r="AN57" s="367">
        <v>57425</v>
      </c>
      <c r="AO57" s="368">
        <v>17.399999999999999</v>
      </c>
      <c r="AP57" s="369">
        <v>42836</v>
      </c>
      <c r="AQ57" s="370">
        <v>-0.9</v>
      </c>
      <c r="AR57" s="371">
        <v>18.3</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560</v>
      </c>
      <c r="AM58" s="374">
        <v>4905789</v>
      </c>
      <c r="AN58" s="375">
        <v>48853</v>
      </c>
      <c r="AO58" s="376">
        <v>23.8</v>
      </c>
      <c r="AP58" s="377">
        <v>22936</v>
      </c>
      <c r="AQ58" s="378">
        <v>1.4</v>
      </c>
      <c r="AR58" s="379">
        <v>22.4</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564</v>
      </c>
      <c r="AL59" s="358"/>
      <c r="AM59" s="366">
        <v>5230251</v>
      </c>
      <c r="AN59" s="367">
        <v>52480</v>
      </c>
      <c r="AO59" s="368">
        <v>-8.6</v>
      </c>
      <c r="AP59" s="369">
        <v>44161</v>
      </c>
      <c r="AQ59" s="370">
        <v>3.1</v>
      </c>
      <c r="AR59" s="371">
        <v>-11.7</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560</v>
      </c>
      <c r="AM60" s="374">
        <v>3214017</v>
      </c>
      <c r="AN60" s="375">
        <v>32249</v>
      </c>
      <c r="AO60" s="376">
        <v>-34</v>
      </c>
      <c r="AP60" s="377">
        <v>23644</v>
      </c>
      <c r="AQ60" s="378">
        <v>3.1</v>
      </c>
      <c r="AR60" s="379">
        <v>-37.1</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565</v>
      </c>
      <c r="AL61" s="380"/>
      <c r="AM61" s="381">
        <v>4682505</v>
      </c>
      <c r="AN61" s="382">
        <v>46630</v>
      </c>
      <c r="AO61" s="383">
        <v>21.7</v>
      </c>
      <c r="AP61" s="384">
        <v>42751</v>
      </c>
      <c r="AQ61" s="385">
        <v>0</v>
      </c>
      <c r="AR61" s="371">
        <v>21.7</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560</v>
      </c>
      <c r="AM62" s="374">
        <v>3745773</v>
      </c>
      <c r="AN62" s="375">
        <v>37282</v>
      </c>
      <c r="AO62" s="376">
        <v>18</v>
      </c>
      <c r="AP62" s="377">
        <v>23193</v>
      </c>
      <c r="AQ62" s="378">
        <v>-1.9</v>
      </c>
      <c r="AR62" s="379">
        <v>19.899999999999999</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35sLuot25raBJaJzakAKUjXAkk95bKdjv8zYII7a/pzEsyDfcc1kYM67yrcbndk/Qtc0pM2hygqEEGE7XAGEpg==" saltValue="GjXd2+tLrIh2KbwMooObJA=="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83" zoomScale="90" zoomScaleNormal="9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567</v>
      </c>
    </row>
    <row r="120" spans="125:125" ht="13.5" hidden="1" customHeight="1" x14ac:dyDescent="0.15"/>
    <row r="121" spans="125:125" ht="13.5" hidden="1" customHeight="1" x14ac:dyDescent="0.15">
      <c r="DU121" s="292"/>
    </row>
  </sheetData>
  <sheetProtection algorithmName="SHA-512" hashValue="LXwcEhVUbJ0HbNl2odgSRC1KVUO70uAJ5lQtI8jm/3GQ7y56Q799t+Z5/phsQEjgvSHLM3h5FUmaHJTwOViq1w==" saltValue="B17UnG60RYHWiD53ZdwrU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64" zoomScale="70" zoomScaleNormal="7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568</v>
      </c>
    </row>
  </sheetData>
  <sheetProtection algorithmName="SHA-512" hashValue="Yr/oG7fQQEvVAdSufIOmMUzKovfNiABxLcXLJEYF1FI11UXg/O37+HvzIgzULB09bsnTDlopvI0gVWJmd69hzA==" saltValue="dOEzTZgquRZNrhHuXG88E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31"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569</v>
      </c>
      <c r="G46" s="8" t="s">
        <v>570</v>
      </c>
      <c r="H46" s="8" t="s">
        <v>571</v>
      </c>
      <c r="I46" s="8" t="s">
        <v>572</v>
      </c>
      <c r="J46" s="9" t="s">
        <v>573</v>
      </c>
    </row>
    <row r="47" spans="2:10" ht="57.75" customHeight="1" x14ac:dyDescent="0.15">
      <c r="B47" s="10"/>
      <c r="C47" s="1200" t="s">
        <v>3</v>
      </c>
      <c r="D47" s="1200"/>
      <c r="E47" s="1201"/>
      <c r="F47" s="11">
        <v>5.92</v>
      </c>
      <c r="G47" s="12">
        <v>6.1</v>
      </c>
      <c r="H47" s="12">
        <v>7.02</v>
      </c>
      <c r="I47" s="12">
        <v>7.99</v>
      </c>
      <c r="J47" s="13">
        <v>6.91</v>
      </c>
    </row>
    <row r="48" spans="2:10" ht="57.75" customHeight="1" x14ac:dyDescent="0.15">
      <c r="B48" s="14"/>
      <c r="C48" s="1202" t="s">
        <v>4</v>
      </c>
      <c r="D48" s="1202"/>
      <c r="E48" s="1203"/>
      <c r="F48" s="15">
        <v>0.25</v>
      </c>
      <c r="G48" s="16">
        <v>0.25</v>
      </c>
      <c r="H48" s="16">
        <v>0.27</v>
      </c>
      <c r="I48" s="16">
        <v>0.56999999999999995</v>
      </c>
      <c r="J48" s="17">
        <v>0.57999999999999996</v>
      </c>
    </row>
    <row r="49" spans="2:10" ht="57.75" customHeight="1" thickBot="1" x14ac:dyDescent="0.2">
      <c r="B49" s="18"/>
      <c r="C49" s="1204" t="s">
        <v>5</v>
      </c>
      <c r="D49" s="1204"/>
      <c r="E49" s="1205"/>
      <c r="F49" s="19">
        <v>45.39</v>
      </c>
      <c r="G49" s="20">
        <v>3.12</v>
      </c>
      <c r="H49" s="20">
        <v>10.18</v>
      </c>
      <c r="I49" s="20">
        <v>2.4900000000000002</v>
      </c>
      <c r="J49" s="21">
        <v>3.32</v>
      </c>
    </row>
    <row r="50" spans="2:10" ht="13.5" customHeight="1" x14ac:dyDescent="0.15"/>
  </sheetData>
  <sheetProtection algorithmName="SHA-512" hashValue="TCYheNK/e39l1RT5aXUxbh1/3pST0MfLEgYuZ1C3wJGtxHVrE2VNSkYefNMlb30onPp4O46CWCVbBVXKClneBQ==" saltValue="5R9S4WuXN/05072ToH04B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8"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569</v>
      </c>
      <c r="G33" s="29" t="s">
        <v>570</v>
      </c>
      <c r="H33" s="29" t="s">
        <v>571</v>
      </c>
      <c r="I33" s="29" t="s">
        <v>572</v>
      </c>
      <c r="J33" s="30" t="s">
        <v>573</v>
      </c>
      <c r="K33" s="22"/>
      <c r="L33" s="22"/>
      <c r="M33" s="22"/>
      <c r="N33" s="22"/>
      <c r="O33" s="22"/>
      <c r="P33" s="22"/>
    </row>
    <row r="34" spans="1:16" ht="39" customHeight="1" x14ac:dyDescent="0.15">
      <c r="A34" s="22"/>
      <c r="B34" s="31"/>
      <c r="C34" s="1212" t="s">
        <v>574</v>
      </c>
      <c r="D34" s="1212"/>
      <c r="E34" s="1213"/>
      <c r="F34" s="32" t="s">
        <v>528</v>
      </c>
      <c r="G34" s="33" t="s">
        <v>528</v>
      </c>
      <c r="H34" s="33" t="s">
        <v>528</v>
      </c>
      <c r="I34" s="33" t="s">
        <v>528</v>
      </c>
      <c r="J34" s="34">
        <v>3.21</v>
      </c>
      <c r="K34" s="22"/>
      <c r="L34" s="22"/>
      <c r="M34" s="22"/>
      <c r="N34" s="22"/>
      <c r="O34" s="22"/>
      <c r="P34" s="22"/>
    </row>
    <row r="35" spans="1:16" ht="39" customHeight="1" x14ac:dyDescent="0.15">
      <c r="A35" s="22"/>
      <c r="B35" s="35"/>
      <c r="C35" s="1206" t="s">
        <v>575</v>
      </c>
      <c r="D35" s="1207"/>
      <c r="E35" s="1208"/>
      <c r="F35" s="36">
        <v>0.81</v>
      </c>
      <c r="G35" s="37">
        <v>1.57</v>
      </c>
      <c r="H35" s="37">
        <v>1.76</v>
      </c>
      <c r="I35" s="37">
        <v>2.5299999999999998</v>
      </c>
      <c r="J35" s="38">
        <v>2.87</v>
      </c>
      <c r="K35" s="22"/>
      <c r="L35" s="22"/>
      <c r="M35" s="22"/>
      <c r="N35" s="22"/>
      <c r="O35" s="22"/>
      <c r="P35" s="22"/>
    </row>
    <row r="36" spans="1:16" ht="39" customHeight="1" x14ac:dyDescent="0.15">
      <c r="A36" s="22"/>
      <c r="B36" s="35"/>
      <c r="C36" s="1206" t="s">
        <v>576</v>
      </c>
      <c r="D36" s="1207"/>
      <c r="E36" s="1208"/>
      <c r="F36" s="36">
        <v>5.74</v>
      </c>
      <c r="G36" s="37">
        <v>6.07</v>
      </c>
      <c r="H36" s="37">
        <v>2.19</v>
      </c>
      <c r="I36" s="37">
        <v>3.02</v>
      </c>
      <c r="J36" s="38">
        <v>2.3199999999999998</v>
      </c>
      <c r="K36" s="22"/>
      <c r="L36" s="22"/>
      <c r="M36" s="22"/>
      <c r="N36" s="22"/>
      <c r="O36" s="22"/>
      <c r="P36" s="22"/>
    </row>
    <row r="37" spans="1:16" ht="39" customHeight="1" x14ac:dyDescent="0.15">
      <c r="A37" s="22"/>
      <c r="B37" s="35"/>
      <c r="C37" s="1206" t="s">
        <v>577</v>
      </c>
      <c r="D37" s="1207"/>
      <c r="E37" s="1208"/>
      <c r="F37" s="36">
        <v>1.21</v>
      </c>
      <c r="G37" s="37">
        <v>1.08</v>
      </c>
      <c r="H37" s="37">
        <v>0.54</v>
      </c>
      <c r="I37" s="37">
        <v>0.41</v>
      </c>
      <c r="J37" s="38">
        <v>1.17</v>
      </c>
      <c r="K37" s="22"/>
      <c r="L37" s="22"/>
      <c r="M37" s="22"/>
      <c r="N37" s="22"/>
      <c r="O37" s="22"/>
      <c r="P37" s="22"/>
    </row>
    <row r="38" spans="1:16" ht="39" customHeight="1" x14ac:dyDescent="0.15">
      <c r="A38" s="22"/>
      <c r="B38" s="35"/>
      <c r="C38" s="1206" t="s">
        <v>578</v>
      </c>
      <c r="D38" s="1207"/>
      <c r="E38" s="1208"/>
      <c r="F38" s="36">
        <v>0.24</v>
      </c>
      <c r="G38" s="37">
        <v>0.25</v>
      </c>
      <c r="H38" s="37">
        <v>0.26</v>
      </c>
      <c r="I38" s="37">
        <v>0.56999999999999995</v>
      </c>
      <c r="J38" s="38">
        <v>0.56999999999999995</v>
      </c>
      <c r="K38" s="22"/>
      <c r="L38" s="22"/>
      <c r="M38" s="22"/>
      <c r="N38" s="22"/>
      <c r="O38" s="22"/>
      <c r="P38" s="22"/>
    </row>
    <row r="39" spans="1:16" ht="39" customHeight="1" x14ac:dyDescent="0.15">
      <c r="A39" s="22"/>
      <c r="B39" s="35"/>
      <c r="C39" s="1206" t="s">
        <v>579</v>
      </c>
      <c r="D39" s="1207"/>
      <c r="E39" s="1208"/>
      <c r="F39" s="36">
        <v>0.03</v>
      </c>
      <c r="G39" s="37">
        <v>0.03</v>
      </c>
      <c r="H39" s="37">
        <v>0.03</v>
      </c>
      <c r="I39" s="37">
        <v>0.02</v>
      </c>
      <c r="J39" s="38">
        <v>0.02</v>
      </c>
      <c r="K39" s="22"/>
      <c r="L39" s="22"/>
      <c r="M39" s="22"/>
      <c r="N39" s="22"/>
      <c r="O39" s="22"/>
      <c r="P39" s="22"/>
    </row>
    <row r="40" spans="1:16" ht="39" customHeight="1" x14ac:dyDescent="0.15">
      <c r="A40" s="22"/>
      <c r="B40" s="35"/>
      <c r="C40" s="1206" t="s">
        <v>580</v>
      </c>
      <c r="D40" s="1207"/>
      <c r="E40" s="1208"/>
      <c r="F40" s="36">
        <v>0</v>
      </c>
      <c r="G40" s="37">
        <v>0</v>
      </c>
      <c r="H40" s="37">
        <v>0</v>
      </c>
      <c r="I40" s="37">
        <v>0</v>
      </c>
      <c r="J40" s="38">
        <v>0</v>
      </c>
      <c r="K40" s="22"/>
      <c r="L40" s="22"/>
      <c r="M40" s="22"/>
      <c r="N40" s="22"/>
      <c r="O40" s="22"/>
      <c r="P40" s="22"/>
    </row>
    <row r="41" spans="1:16" ht="39" customHeight="1" x14ac:dyDescent="0.15">
      <c r="A41" s="22"/>
      <c r="B41" s="35"/>
      <c r="C41" s="1206" t="s">
        <v>581</v>
      </c>
      <c r="D41" s="1207"/>
      <c r="E41" s="1208"/>
      <c r="F41" s="36">
        <v>0</v>
      </c>
      <c r="G41" s="37">
        <v>0</v>
      </c>
      <c r="H41" s="37">
        <v>0</v>
      </c>
      <c r="I41" s="37">
        <v>0</v>
      </c>
      <c r="J41" s="38">
        <v>0</v>
      </c>
      <c r="K41" s="22"/>
      <c r="L41" s="22"/>
      <c r="M41" s="22"/>
      <c r="N41" s="22"/>
      <c r="O41" s="22"/>
      <c r="P41" s="22"/>
    </row>
    <row r="42" spans="1:16" ht="39" customHeight="1" x14ac:dyDescent="0.15">
      <c r="A42" s="22"/>
      <c r="B42" s="39"/>
      <c r="C42" s="1206" t="s">
        <v>582</v>
      </c>
      <c r="D42" s="1207"/>
      <c r="E42" s="1208"/>
      <c r="F42" s="36" t="s">
        <v>528</v>
      </c>
      <c r="G42" s="37" t="s">
        <v>528</v>
      </c>
      <c r="H42" s="37" t="s">
        <v>528</v>
      </c>
      <c r="I42" s="37" t="s">
        <v>528</v>
      </c>
      <c r="J42" s="38" t="s">
        <v>528</v>
      </c>
      <c r="K42" s="22"/>
      <c r="L42" s="22"/>
      <c r="M42" s="22"/>
      <c r="N42" s="22"/>
      <c r="O42" s="22"/>
      <c r="P42" s="22"/>
    </row>
    <row r="43" spans="1:16" ht="39" customHeight="1" thickBot="1" x14ac:dyDescent="0.2">
      <c r="A43" s="22"/>
      <c r="B43" s="40"/>
      <c r="C43" s="1209" t="s">
        <v>583</v>
      </c>
      <c r="D43" s="1210"/>
      <c r="E43" s="1211"/>
      <c r="F43" s="41">
        <v>0</v>
      </c>
      <c r="G43" s="42">
        <v>0</v>
      </c>
      <c r="H43" s="42">
        <v>1.1100000000000001</v>
      </c>
      <c r="I43" s="42">
        <v>2.52</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UGWSHOQz7nKqXKwX70dgNa3OTofvvVSApRj9cuS6sw5yTItjAF1gwj8XRBaDmBZo5WQk8Lbbc6sixvYTwxAV7g==" saltValue="5khD/8Vpv0pmG9DdgZxy3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37"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569</v>
      </c>
      <c r="L44" s="56" t="s">
        <v>570</v>
      </c>
      <c r="M44" s="56" t="s">
        <v>571</v>
      </c>
      <c r="N44" s="56" t="s">
        <v>572</v>
      </c>
      <c r="O44" s="57" t="s">
        <v>573</v>
      </c>
      <c r="P44" s="48"/>
      <c r="Q44" s="48"/>
      <c r="R44" s="48"/>
      <c r="S44" s="48"/>
      <c r="T44" s="48"/>
      <c r="U44" s="48"/>
    </row>
    <row r="45" spans="1:21" ht="30.75" customHeight="1" x14ac:dyDescent="0.15">
      <c r="A45" s="48"/>
      <c r="B45" s="1214" t="s">
        <v>11</v>
      </c>
      <c r="C45" s="1215"/>
      <c r="D45" s="58"/>
      <c r="E45" s="1220" t="s">
        <v>12</v>
      </c>
      <c r="F45" s="1220"/>
      <c r="G45" s="1220"/>
      <c r="H45" s="1220"/>
      <c r="I45" s="1220"/>
      <c r="J45" s="1221"/>
      <c r="K45" s="59">
        <v>7792</v>
      </c>
      <c r="L45" s="60">
        <v>7107</v>
      </c>
      <c r="M45" s="60">
        <v>6922</v>
      </c>
      <c r="N45" s="60">
        <v>6341</v>
      </c>
      <c r="O45" s="61">
        <v>6262</v>
      </c>
      <c r="P45" s="48"/>
      <c r="Q45" s="48"/>
      <c r="R45" s="48"/>
      <c r="S45" s="48"/>
      <c r="T45" s="48"/>
      <c r="U45" s="48"/>
    </row>
    <row r="46" spans="1:21" ht="30.75" customHeight="1" x14ac:dyDescent="0.15">
      <c r="A46" s="48"/>
      <c r="B46" s="1216"/>
      <c r="C46" s="1217"/>
      <c r="D46" s="62"/>
      <c r="E46" s="1222" t="s">
        <v>13</v>
      </c>
      <c r="F46" s="1222"/>
      <c r="G46" s="1222"/>
      <c r="H46" s="1222"/>
      <c r="I46" s="1222"/>
      <c r="J46" s="1223"/>
      <c r="K46" s="63" t="s">
        <v>528</v>
      </c>
      <c r="L46" s="64" t="s">
        <v>528</v>
      </c>
      <c r="M46" s="64" t="s">
        <v>528</v>
      </c>
      <c r="N46" s="64" t="s">
        <v>528</v>
      </c>
      <c r="O46" s="65" t="s">
        <v>528</v>
      </c>
      <c r="P46" s="48"/>
      <c r="Q46" s="48"/>
      <c r="R46" s="48"/>
      <c r="S46" s="48"/>
      <c r="T46" s="48"/>
      <c r="U46" s="48"/>
    </row>
    <row r="47" spans="1:21" ht="30.75" customHeight="1" x14ac:dyDescent="0.15">
      <c r="A47" s="48"/>
      <c r="B47" s="1216"/>
      <c r="C47" s="1217"/>
      <c r="D47" s="62"/>
      <c r="E47" s="1222" t="s">
        <v>14</v>
      </c>
      <c r="F47" s="1222"/>
      <c r="G47" s="1222"/>
      <c r="H47" s="1222"/>
      <c r="I47" s="1222"/>
      <c r="J47" s="1223"/>
      <c r="K47" s="63" t="s">
        <v>528</v>
      </c>
      <c r="L47" s="64" t="s">
        <v>528</v>
      </c>
      <c r="M47" s="64" t="s">
        <v>528</v>
      </c>
      <c r="N47" s="64" t="s">
        <v>528</v>
      </c>
      <c r="O47" s="65" t="s">
        <v>528</v>
      </c>
      <c r="P47" s="48"/>
      <c r="Q47" s="48"/>
      <c r="R47" s="48"/>
      <c r="S47" s="48"/>
      <c r="T47" s="48"/>
      <c r="U47" s="48"/>
    </row>
    <row r="48" spans="1:21" ht="30.75" customHeight="1" x14ac:dyDescent="0.15">
      <c r="A48" s="48"/>
      <c r="B48" s="1216"/>
      <c r="C48" s="1217"/>
      <c r="D48" s="62"/>
      <c r="E48" s="1222" t="s">
        <v>15</v>
      </c>
      <c r="F48" s="1222"/>
      <c r="G48" s="1222"/>
      <c r="H48" s="1222"/>
      <c r="I48" s="1222"/>
      <c r="J48" s="1223"/>
      <c r="K48" s="63">
        <v>1301</v>
      </c>
      <c r="L48" s="64">
        <v>1320</v>
      </c>
      <c r="M48" s="64">
        <v>1352</v>
      </c>
      <c r="N48" s="64">
        <v>1378</v>
      </c>
      <c r="O48" s="65">
        <v>1155</v>
      </c>
      <c r="P48" s="48"/>
      <c r="Q48" s="48"/>
      <c r="R48" s="48"/>
      <c r="S48" s="48"/>
      <c r="T48" s="48"/>
      <c r="U48" s="48"/>
    </row>
    <row r="49" spans="1:21" ht="30.75" customHeight="1" x14ac:dyDescent="0.15">
      <c r="A49" s="48"/>
      <c r="B49" s="1216"/>
      <c r="C49" s="1217"/>
      <c r="D49" s="62"/>
      <c r="E49" s="1222" t="s">
        <v>16</v>
      </c>
      <c r="F49" s="1222"/>
      <c r="G49" s="1222"/>
      <c r="H49" s="1222"/>
      <c r="I49" s="1222"/>
      <c r="J49" s="1223"/>
      <c r="K49" s="63">
        <v>44</v>
      </c>
      <c r="L49" s="64">
        <v>67</v>
      </c>
      <c r="M49" s="64">
        <v>84</v>
      </c>
      <c r="N49" s="64">
        <v>84</v>
      </c>
      <c r="O49" s="65">
        <v>77</v>
      </c>
      <c r="P49" s="48"/>
      <c r="Q49" s="48"/>
      <c r="R49" s="48"/>
      <c r="S49" s="48"/>
      <c r="T49" s="48"/>
      <c r="U49" s="48"/>
    </row>
    <row r="50" spans="1:21" ht="30.75" customHeight="1" x14ac:dyDescent="0.15">
      <c r="A50" s="48"/>
      <c r="B50" s="1216"/>
      <c r="C50" s="1217"/>
      <c r="D50" s="62"/>
      <c r="E50" s="1222" t="s">
        <v>17</v>
      </c>
      <c r="F50" s="1222"/>
      <c r="G50" s="1222"/>
      <c r="H50" s="1222"/>
      <c r="I50" s="1222"/>
      <c r="J50" s="1223"/>
      <c r="K50" s="63">
        <v>28</v>
      </c>
      <c r="L50" s="64">
        <v>31</v>
      </c>
      <c r="M50" s="64">
        <v>31</v>
      </c>
      <c r="N50" s="64">
        <v>31</v>
      </c>
      <c r="O50" s="65">
        <v>31</v>
      </c>
      <c r="P50" s="48"/>
      <c r="Q50" s="48"/>
      <c r="R50" s="48"/>
      <c r="S50" s="48"/>
      <c r="T50" s="48"/>
      <c r="U50" s="48"/>
    </row>
    <row r="51" spans="1:21" ht="30.75" customHeight="1" x14ac:dyDescent="0.15">
      <c r="A51" s="48"/>
      <c r="B51" s="1218"/>
      <c r="C51" s="1219"/>
      <c r="D51" s="66"/>
      <c r="E51" s="1222" t="s">
        <v>18</v>
      </c>
      <c r="F51" s="1222"/>
      <c r="G51" s="1222"/>
      <c r="H51" s="1222"/>
      <c r="I51" s="1222"/>
      <c r="J51" s="1223"/>
      <c r="K51" s="63">
        <v>1</v>
      </c>
      <c r="L51" s="64">
        <v>0</v>
      </c>
      <c r="M51" s="64" t="s">
        <v>528</v>
      </c>
      <c r="N51" s="64" t="s">
        <v>528</v>
      </c>
      <c r="O51" s="65">
        <v>0</v>
      </c>
      <c r="P51" s="48"/>
      <c r="Q51" s="48"/>
      <c r="R51" s="48"/>
      <c r="S51" s="48"/>
      <c r="T51" s="48"/>
      <c r="U51" s="48"/>
    </row>
    <row r="52" spans="1:21" ht="30.75" customHeight="1" x14ac:dyDescent="0.15">
      <c r="A52" s="48"/>
      <c r="B52" s="1224" t="s">
        <v>19</v>
      </c>
      <c r="C52" s="1225"/>
      <c r="D52" s="66"/>
      <c r="E52" s="1222" t="s">
        <v>20</v>
      </c>
      <c r="F52" s="1222"/>
      <c r="G52" s="1222"/>
      <c r="H52" s="1222"/>
      <c r="I52" s="1222"/>
      <c r="J52" s="1223"/>
      <c r="K52" s="63">
        <v>5526</v>
      </c>
      <c r="L52" s="64">
        <v>5655</v>
      </c>
      <c r="M52" s="64">
        <v>5567</v>
      </c>
      <c r="N52" s="64">
        <v>5539</v>
      </c>
      <c r="O52" s="65">
        <v>5470</v>
      </c>
      <c r="P52" s="48"/>
      <c r="Q52" s="48"/>
      <c r="R52" s="48"/>
      <c r="S52" s="48"/>
      <c r="T52" s="48"/>
      <c r="U52" s="48"/>
    </row>
    <row r="53" spans="1:21" ht="30.75" customHeight="1" thickBot="1" x14ac:dyDescent="0.2">
      <c r="A53" s="48"/>
      <c r="B53" s="1226" t="s">
        <v>21</v>
      </c>
      <c r="C53" s="1227"/>
      <c r="D53" s="67"/>
      <c r="E53" s="1228" t="s">
        <v>22</v>
      </c>
      <c r="F53" s="1228"/>
      <c r="G53" s="1228"/>
      <c r="H53" s="1228"/>
      <c r="I53" s="1228"/>
      <c r="J53" s="1229"/>
      <c r="K53" s="68">
        <v>3640</v>
      </c>
      <c r="L53" s="69">
        <v>2870</v>
      </c>
      <c r="M53" s="69">
        <v>2822</v>
      </c>
      <c r="N53" s="69">
        <v>2295</v>
      </c>
      <c r="O53" s="70">
        <v>2055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584</v>
      </c>
      <c r="P55" s="48"/>
      <c r="Q55" s="48"/>
      <c r="R55" s="48"/>
      <c r="S55" s="48"/>
      <c r="T55" s="48"/>
      <c r="U55" s="48"/>
    </row>
    <row r="56" spans="1:21" ht="31.5" customHeight="1" thickBot="1" x14ac:dyDescent="0.2">
      <c r="A56" s="48"/>
      <c r="B56" s="76"/>
      <c r="C56" s="77"/>
      <c r="D56" s="77"/>
      <c r="E56" s="78"/>
      <c r="F56" s="78"/>
      <c r="G56" s="78"/>
      <c r="H56" s="78"/>
      <c r="I56" s="78"/>
      <c r="J56" s="79" t="s">
        <v>2</v>
      </c>
      <c r="K56" s="80" t="s">
        <v>585</v>
      </c>
      <c r="L56" s="81" t="s">
        <v>586</v>
      </c>
      <c r="M56" s="81" t="s">
        <v>587</v>
      </c>
      <c r="N56" s="81" t="s">
        <v>588</v>
      </c>
      <c r="O56" s="82" t="s">
        <v>589</v>
      </c>
      <c r="P56" s="48"/>
      <c r="Q56" s="48"/>
      <c r="R56" s="48"/>
      <c r="S56" s="48"/>
      <c r="T56" s="48"/>
      <c r="U56" s="48"/>
    </row>
    <row r="57" spans="1:21" ht="31.5" customHeight="1" x14ac:dyDescent="0.15">
      <c r="B57" s="1230" t="s">
        <v>25</v>
      </c>
      <c r="C57" s="1231"/>
      <c r="D57" s="1234" t="s">
        <v>26</v>
      </c>
      <c r="E57" s="1235"/>
      <c r="F57" s="1235"/>
      <c r="G57" s="1235"/>
      <c r="H57" s="1235"/>
      <c r="I57" s="1235"/>
      <c r="J57" s="1236"/>
      <c r="K57" s="83" t="s">
        <v>612</v>
      </c>
      <c r="L57" s="84" t="s">
        <v>612</v>
      </c>
      <c r="M57" s="84" t="s">
        <v>612</v>
      </c>
      <c r="N57" s="84" t="s">
        <v>612</v>
      </c>
      <c r="O57" s="85" t="s">
        <v>612</v>
      </c>
    </row>
    <row r="58" spans="1:21" ht="31.5" customHeight="1" thickBot="1" x14ac:dyDescent="0.2">
      <c r="B58" s="1232"/>
      <c r="C58" s="1233"/>
      <c r="D58" s="1237" t="s">
        <v>27</v>
      </c>
      <c r="E58" s="1238"/>
      <c r="F58" s="1238"/>
      <c r="G58" s="1238"/>
      <c r="H58" s="1238"/>
      <c r="I58" s="1238"/>
      <c r="J58" s="1239"/>
      <c r="K58" s="86" t="s">
        <v>612</v>
      </c>
      <c r="L58" s="87" t="s">
        <v>612</v>
      </c>
      <c r="M58" s="87" t="s">
        <v>612</v>
      </c>
      <c r="N58" s="87" t="s">
        <v>612</v>
      </c>
      <c r="O58" s="88" t="s">
        <v>612</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SZeI/TwNlCskhlc5TLSh52DYfEJqmJgaV21WIQBYThjtcbzw2v9a4TgJ1cgpXLJ0C1lPr7+9cgupxVzp2KDulw==" saltValue="Pys9jAR2Jep67xVqodUSN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31"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569</v>
      </c>
      <c r="J40" s="100" t="s">
        <v>570</v>
      </c>
      <c r="K40" s="100" t="s">
        <v>571</v>
      </c>
      <c r="L40" s="100" t="s">
        <v>572</v>
      </c>
      <c r="M40" s="101" t="s">
        <v>573</v>
      </c>
    </row>
    <row r="41" spans="2:13" ht="27.75" customHeight="1" x14ac:dyDescent="0.15">
      <c r="B41" s="1240" t="s">
        <v>30</v>
      </c>
      <c r="C41" s="1241"/>
      <c r="D41" s="102"/>
      <c r="E41" s="1246" t="s">
        <v>31</v>
      </c>
      <c r="F41" s="1246"/>
      <c r="G41" s="1246"/>
      <c r="H41" s="1247"/>
      <c r="I41" s="103">
        <v>74953</v>
      </c>
      <c r="J41" s="104">
        <v>75754</v>
      </c>
      <c r="K41" s="104">
        <v>72426</v>
      </c>
      <c r="L41" s="104">
        <v>70320</v>
      </c>
      <c r="M41" s="105">
        <v>68842</v>
      </c>
    </row>
    <row r="42" spans="2:13" ht="27.75" customHeight="1" x14ac:dyDescent="0.15">
      <c r="B42" s="1242"/>
      <c r="C42" s="1243"/>
      <c r="D42" s="106"/>
      <c r="E42" s="1248" t="s">
        <v>32</v>
      </c>
      <c r="F42" s="1248"/>
      <c r="G42" s="1248"/>
      <c r="H42" s="1249"/>
      <c r="I42" s="107">
        <v>224</v>
      </c>
      <c r="J42" s="108">
        <v>197</v>
      </c>
      <c r="K42" s="108">
        <v>170</v>
      </c>
      <c r="L42" s="108">
        <v>141</v>
      </c>
      <c r="M42" s="109">
        <v>112</v>
      </c>
    </row>
    <row r="43" spans="2:13" ht="27.75" customHeight="1" x14ac:dyDescent="0.15">
      <c r="B43" s="1242"/>
      <c r="C43" s="1243"/>
      <c r="D43" s="106"/>
      <c r="E43" s="1248" t="s">
        <v>33</v>
      </c>
      <c r="F43" s="1248"/>
      <c r="G43" s="1248"/>
      <c r="H43" s="1249"/>
      <c r="I43" s="107">
        <v>18622</v>
      </c>
      <c r="J43" s="108">
        <v>17858</v>
      </c>
      <c r="K43" s="108">
        <v>17328</v>
      </c>
      <c r="L43" s="108">
        <v>16873</v>
      </c>
      <c r="M43" s="109">
        <v>14567</v>
      </c>
    </row>
    <row r="44" spans="2:13" ht="27.75" customHeight="1" x14ac:dyDescent="0.15">
      <c r="B44" s="1242"/>
      <c r="C44" s="1243"/>
      <c r="D44" s="106"/>
      <c r="E44" s="1248" t="s">
        <v>34</v>
      </c>
      <c r="F44" s="1248"/>
      <c r="G44" s="1248"/>
      <c r="H44" s="1249"/>
      <c r="I44" s="107">
        <v>552</v>
      </c>
      <c r="J44" s="108">
        <v>667</v>
      </c>
      <c r="K44" s="108">
        <v>660</v>
      </c>
      <c r="L44" s="108">
        <v>616</v>
      </c>
      <c r="M44" s="109">
        <v>574</v>
      </c>
    </row>
    <row r="45" spans="2:13" ht="27.75" customHeight="1" x14ac:dyDescent="0.15">
      <c r="B45" s="1242"/>
      <c r="C45" s="1243"/>
      <c r="D45" s="106"/>
      <c r="E45" s="1248" t="s">
        <v>35</v>
      </c>
      <c r="F45" s="1248"/>
      <c r="G45" s="1248"/>
      <c r="H45" s="1249"/>
      <c r="I45" s="107">
        <v>5488</v>
      </c>
      <c r="J45" s="108">
        <v>5470</v>
      </c>
      <c r="K45" s="108">
        <v>5102</v>
      </c>
      <c r="L45" s="108">
        <v>5214</v>
      </c>
      <c r="M45" s="109">
        <v>5259</v>
      </c>
    </row>
    <row r="46" spans="2:13" ht="27.75" customHeight="1" x14ac:dyDescent="0.15">
      <c r="B46" s="1242"/>
      <c r="C46" s="1243"/>
      <c r="D46" s="110"/>
      <c r="E46" s="1248" t="s">
        <v>36</v>
      </c>
      <c r="F46" s="1248"/>
      <c r="G46" s="1248"/>
      <c r="H46" s="1249"/>
      <c r="I46" s="107">
        <v>4555</v>
      </c>
      <c r="J46" s="108">
        <v>4405</v>
      </c>
      <c r="K46" s="108">
        <v>3825</v>
      </c>
      <c r="L46" s="108">
        <v>3446</v>
      </c>
      <c r="M46" s="109">
        <v>2366</v>
      </c>
    </row>
    <row r="47" spans="2:13" ht="27.75" customHeight="1" x14ac:dyDescent="0.15">
      <c r="B47" s="1242"/>
      <c r="C47" s="1243"/>
      <c r="D47" s="111"/>
      <c r="E47" s="1250" t="s">
        <v>37</v>
      </c>
      <c r="F47" s="1251"/>
      <c r="G47" s="1251"/>
      <c r="H47" s="1252"/>
      <c r="I47" s="107" t="s">
        <v>528</v>
      </c>
      <c r="J47" s="108" t="s">
        <v>528</v>
      </c>
      <c r="K47" s="108" t="s">
        <v>528</v>
      </c>
      <c r="L47" s="108" t="s">
        <v>528</v>
      </c>
      <c r="M47" s="109" t="s">
        <v>528</v>
      </c>
    </row>
    <row r="48" spans="2:13" ht="27.75" customHeight="1" x14ac:dyDescent="0.15">
      <c r="B48" s="1242"/>
      <c r="C48" s="1243"/>
      <c r="D48" s="106"/>
      <c r="E48" s="1248" t="s">
        <v>38</v>
      </c>
      <c r="F48" s="1248"/>
      <c r="G48" s="1248"/>
      <c r="H48" s="1249"/>
      <c r="I48" s="107" t="s">
        <v>528</v>
      </c>
      <c r="J48" s="108" t="s">
        <v>528</v>
      </c>
      <c r="K48" s="108" t="s">
        <v>528</v>
      </c>
      <c r="L48" s="108" t="s">
        <v>528</v>
      </c>
      <c r="M48" s="109" t="s">
        <v>528</v>
      </c>
    </row>
    <row r="49" spans="2:13" ht="27.75" customHeight="1" x14ac:dyDescent="0.15">
      <c r="B49" s="1244"/>
      <c r="C49" s="1245"/>
      <c r="D49" s="106"/>
      <c r="E49" s="1248" t="s">
        <v>39</v>
      </c>
      <c r="F49" s="1248"/>
      <c r="G49" s="1248"/>
      <c r="H49" s="1249"/>
      <c r="I49" s="107" t="s">
        <v>528</v>
      </c>
      <c r="J49" s="108" t="s">
        <v>528</v>
      </c>
      <c r="K49" s="108" t="s">
        <v>528</v>
      </c>
      <c r="L49" s="108" t="s">
        <v>528</v>
      </c>
      <c r="M49" s="109" t="s">
        <v>528</v>
      </c>
    </row>
    <row r="50" spans="2:13" ht="27.75" customHeight="1" x14ac:dyDescent="0.15">
      <c r="B50" s="1253" t="s">
        <v>40</v>
      </c>
      <c r="C50" s="1254"/>
      <c r="D50" s="112"/>
      <c r="E50" s="1248" t="s">
        <v>41</v>
      </c>
      <c r="F50" s="1248"/>
      <c r="G50" s="1248"/>
      <c r="H50" s="1249"/>
      <c r="I50" s="107">
        <v>9155</v>
      </c>
      <c r="J50" s="108">
        <v>11497</v>
      </c>
      <c r="K50" s="108">
        <v>29836</v>
      </c>
      <c r="L50" s="108">
        <v>19220</v>
      </c>
      <c r="M50" s="109">
        <v>14410</v>
      </c>
    </row>
    <row r="51" spans="2:13" ht="27.75" customHeight="1" x14ac:dyDescent="0.15">
      <c r="B51" s="1242"/>
      <c r="C51" s="1243"/>
      <c r="D51" s="106"/>
      <c r="E51" s="1248" t="s">
        <v>42</v>
      </c>
      <c r="F51" s="1248"/>
      <c r="G51" s="1248"/>
      <c r="H51" s="1249"/>
      <c r="I51" s="107">
        <v>20244</v>
      </c>
      <c r="J51" s="108">
        <v>22256</v>
      </c>
      <c r="K51" s="108">
        <v>21414</v>
      </c>
      <c r="L51" s="108">
        <v>21172</v>
      </c>
      <c r="M51" s="109">
        <v>21368</v>
      </c>
    </row>
    <row r="52" spans="2:13" ht="27.75" customHeight="1" x14ac:dyDescent="0.15">
      <c r="B52" s="1244"/>
      <c r="C52" s="1245"/>
      <c r="D52" s="106"/>
      <c r="E52" s="1248" t="s">
        <v>43</v>
      </c>
      <c r="F52" s="1248"/>
      <c r="G52" s="1248"/>
      <c r="H52" s="1249"/>
      <c r="I52" s="107">
        <v>41095</v>
      </c>
      <c r="J52" s="108">
        <v>41664</v>
      </c>
      <c r="K52" s="108">
        <v>41293</v>
      </c>
      <c r="L52" s="108">
        <v>40327</v>
      </c>
      <c r="M52" s="109">
        <v>39119</v>
      </c>
    </row>
    <row r="53" spans="2:13" ht="27.75" customHeight="1" thickBot="1" x14ac:dyDescent="0.2">
      <c r="B53" s="1255" t="s">
        <v>44</v>
      </c>
      <c r="C53" s="1256"/>
      <c r="D53" s="113"/>
      <c r="E53" s="1257" t="s">
        <v>45</v>
      </c>
      <c r="F53" s="1257"/>
      <c r="G53" s="1257"/>
      <c r="H53" s="1258"/>
      <c r="I53" s="114">
        <v>33900</v>
      </c>
      <c r="J53" s="115">
        <v>28934</v>
      </c>
      <c r="K53" s="115">
        <v>6967</v>
      </c>
      <c r="L53" s="115">
        <v>15892</v>
      </c>
      <c r="M53" s="116">
        <v>16824</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s2sEinJp7GOQlQ4KSSNCQf/c/ZaOL/Ng6224Vty6CpHfnu/wnWalH3ycZ60MrX23+qYwvCg2M7V4r/Sye8V3TA==" saltValue="Gbaghv5LTvog6GdXrXPfO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25"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571</v>
      </c>
      <c r="G54" s="125" t="s">
        <v>572</v>
      </c>
      <c r="H54" s="126" t="s">
        <v>573</v>
      </c>
    </row>
    <row r="55" spans="2:8" ht="52.5" customHeight="1" x14ac:dyDescent="0.15">
      <c r="B55" s="127"/>
      <c r="C55" s="1267" t="s">
        <v>48</v>
      </c>
      <c r="D55" s="1267"/>
      <c r="E55" s="1268"/>
      <c r="F55" s="128">
        <v>1590</v>
      </c>
      <c r="G55" s="128">
        <v>1859</v>
      </c>
      <c r="H55" s="129">
        <v>1628</v>
      </c>
    </row>
    <row r="56" spans="2:8" ht="52.5" customHeight="1" x14ac:dyDescent="0.15">
      <c r="B56" s="130"/>
      <c r="C56" s="1269" t="s">
        <v>49</v>
      </c>
      <c r="D56" s="1269"/>
      <c r="E56" s="1270"/>
      <c r="F56" s="131">
        <v>686</v>
      </c>
      <c r="G56" s="131">
        <v>566</v>
      </c>
      <c r="H56" s="132">
        <v>3</v>
      </c>
    </row>
    <row r="57" spans="2:8" ht="53.25" customHeight="1" x14ac:dyDescent="0.15">
      <c r="B57" s="130"/>
      <c r="C57" s="1271" t="s">
        <v>50</v>
      </c>
      <c r="D57" s="1271"/>
      <c r="E57" s="1272"/>
      <c r="F57" s="133">
        <v>26443</v>
      </c>
      <c r="G57" s="133">
        <v>15555</v>
      </c>
      <c r="H57" s="134">
        <v>11563</v>
      </c>
    </row>
    <row r="58" spans="2:8" ht="45.75" customHeight="1" x14ac:dyDescent="0.15">
      <c r="B58" s="135"/>
      <c r="C58" s="1259" t="s">
        <v>613</v>
      </c>
      <c r="D58" s="1260"/>
      <c r="E58" s="1261"/>
      <c r="F58" s="136">
        <v>16310</v>
      </c>
      <c r="G58" s="136">
        <v>6312</v>
      </c>
      <c r="H58" s="137">
        <v>4014</v>
      </c>
    </row>
    <row r="59" spans="2:8" ht="45.75" customHeight="1" x14ac:dyDescent="0.15">
      <c r="B59" s="135"/>
      <c r="C59" s="1259" t="s">
        <v>614</v>
      </c>
      <c r="D59" s="1260"/>
      <c r="E59" s="1261"/>
      <c r="F59" s="136">
        <v>4907</v>
      </c>
      <c r="G59" s="136">
        <v>4166</v>
      </c>
      <c r="H59" s="137">
        <v>2757</v>
      </c>
    </row>
    <row r="60" spans="2:8" ht="45.75" customHeight="1" x14ac:dyDescent="0.15">
      <c r="B60" s="135"/>
      <c r="C60" s="1259" t="s">
        <v>615</v>
      </c>
      <c r="D60" s="1260"/>
      <c r="E60" s="1261"/>
      <c r="F60" s="136">
        <v>2215</v>
      </c>
      <c r="G60" s="136">
        <v>1970</v>
      </c>
      <c r="H60" s="137">
        <v>1853</v>
      </c>
    </row>
    <row r="61" spans="2:8" ht="45.75" customHeight="1" x14ac:dyDescent="0.15">
      <c r="B61" s="135"/>
      <c r="C61" s="1259" t="s">
        <v>616</v>
      </c>
      <c r="D61" s="1260"/>
      <c r="E61" s="1261"/>
      <c r="F61" s="136">
        <v>922</v>
      </c>
      <c r="G61" s="136">
        <v>986</v>
      </c>
      <c r="H61" s="137">
        <v>898</v>
      </c>
    </row>
    <row r="62" spans="2:8" ht="45.75" customHeight="1" thickBot="1" x14ac:dyDescent="0.2">
      <c r="B62" s="138"/>
      <c r="C62" s="1262" t="s">
        <v>617</v>
      </c>
      <c r="D62" s="1263"/>
      <c r="E62" s="1264"/>
      <c r="F62" s="139">
        <v>542</v>
      </c>
      <c r="G62" s="139">
        <v>553</v>
      </c>
      <c r="H62" s="140">
        <v>546</v>
      </c>
    </row>
    <row r="63" spans="2:8" ht="52.5" customHeight="1" thickBot="1" x14ac:dyDescent="0.2">
      <c r="B63" s="141"/>
      <c r="C63" s="1265" t="s">
        <v>51</v>
      </c>
      <c r="D63" s="1265"/>
      <c r="E63" s="1266"/>
      <c r="F63" s="142">
        <v>28719</v>
      </c>
      <c r="G63" s="142">
        <v>17980</v>
      </c>
      <c r="H63" s="143">
        <v>13194</v>
      </c>
    </row>
    <row r="64" spans="2:8" ht="15" customHeight="1" x14ac:dyDescent="0.15"/>
  </sheetData>
  <sheetProtection algorithmName="SHA-512" hashValue="gVewtJc0zPvJ5Gj9EkrN1170LDkck7hnj2K5IeDzJAD8Zrm4RHg9JJ+Q6YFOa6meSVoFXeGzidy7iDUw78nAvA==" saltValue="iRyHgHq2lmmKEeDc7fZZR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566</v>
      </c>
      <c r="G2" s="157"/>
      <c r="H2" s="158"/>
    </row>
    <row r="3" spans="1:8" x14ac:dyDescent="0.15">
      <c r="A3" s="154" t="s">
        <v>559</v>
      </c>
      <c r="B3" s="159"/>
      <c r="C3" s="160"/>
      <c r="D3" s="161">
        <v>28173</v>
      </c>
      <c r="E3" s="162"/>
      <c r="F3" s="163">
        <v>40879</v>
      </c>
      <c r="G3" s="164"/>
      <c r="H3" s="165"/>
    </row>
    <row r="4" spans="1:8" x14ac:dyDescent="0.15">
      <c r="A4" s="166"/>
      <c r="B4" s="167"/>
      <c r="C4" s="168"/>
      <c r="D4" s="169">
        <v>26397</v>
      </c>
      <c r="E4" s="170"/>
      <c r="F4" s="171">
        <v>24087</v>
      </c>
      <c r="G4" s="172"/>
      <c r="H4" s="173"/>
    </row>
    <row r="5" spans="1:8" x14ac:dyDescent="0.15">
      <c r="A5" s="154" t="s">
        <v>561</v>
      </c>
      <c r="B5" s="159"/>
      <c r="C5" s="160"/>
      <c r="D5" s="161">
        <v>46169</v>
      </c>
      <c r="E5" s="162"/>
      <c r="F5" s="163">
        <v>42651</v>
      </c>
      <c r="G5" s="164"/>
      <c r="H5" s="165"/>
    </row>
    <row r="6" spans="1:8" x14ac:dyDescent="0.15">
      <c r="A6" s="166"/>
      <c r="B6" s="167"/>
      <c r="C6" s="168"/>
      <c r="D6" s="169">
        <v>39449</v>
      </c>
      <c r="E6" s="170"/>
      <c r="F6" s="171">
        <v>22675</v>
      </c>
      <c r="G6" s="172"/>
      <c r="H6" s="173"/>
    </row>
    <row r="7" spans="1:8" x14ac:dyDescent="0.15">
      <c r="A7" s="154" t="s">
        <v>562</v>
      </c>
      <c r="B7" s="159"/>
      <c r="C7" s="160"/>
      <c r="D7" s="161">
        <v>48901</v>
      </c>
      <c r="E7" s="162"/>
      <c r="F7" s="163">
        <v>43226</v>
      </c>
      <c r="G7" s="164"/>
      <c r="H7" s="165"/>
    </row>
    <row r="8" spans="1:8" x14ac:dyDescent="0.15">
      <c r="A8" s="166"/>
      <c r="B8" s="167"/>
      <c r="C8" s="168"/>
      <c r="D8" s="169">
        <v>39462</v>
      </c>
      <c r="E8" s="170"/>
      <c r="F8" s="171">
        <v>22622</v>
      </c>
      <c r="G8" s="172"/>
      <c r="H8" s="173"/>
    </row>
    <row r="9" spans="1:8" x14ac:dyDescent="0.15">
      <c r="A9" s="154" t="s">
        <v>563</v>
      </c>
      <c r="B9" s="159"/>
      <c r="C9" s="160"/>
      <c r="D9" s="161">
        <v>57425</v>
      </c>
      <c r="E9" s="162"/>
      <c r="F9" s="163">
        <v>42836</v>
      </c>
      <c r="G9" s="164"/>
      <c r="H9" s="165"/>
    </row>
    <row r="10" spans="1:8" x14ac:dyDescent="0.15">
      <c r="A10" s="166"/>
      <c r="B10" s="167"/>
      <c r="C10" s="168"/>
      <c r="D10" s="169">
        <v>48853</v>
      </c>
      <c r="E10" s="170"/>
      <c r="F10" s="171">
        <v>22936</v>
      </c>
      <c r="G10" s="172"/>
      <c r="H10" s="173"/>
    </row>
    <row r="11" spans="1:8" x14ac:dyDescent="0.15">
      <c r="A11" s="154" t="s">
        <v>564</v>
      </c>
      <c r="B11" s="159"/>
      <c r="C11" s="160"/>
      <c r="D11" s="161">
        <v>52480</v>
      </c>
      <c r="E11" s="162"/>
      <c r="F11" s="163">
        <v>44161</v>
      </c>
      <c r="G11" s="164"/>
      <c r="H11" s="165"/>
    </row>
    <row r="12" spans="1:8" x14ac:dyDescent="0.15">
      <c r="A12" s="166"/>
      <c r="B12" s="167"/>
      <c r="C12" s="174"/>
      <c r="D12" s="169">
        <v>32249</v>
      </c>
      <c r="E12" s="170"/>
      <c r="F12" s="171">
        <v>23644</v>
      </c>
      <c r="G12" s="172"/>
      <c r="H12" s="173"/>
    </row>
    <row r="13" spans="1:8" x14ac:dyDescent="0.15">
      <c r="A13" s="154"/>
      <c r="B13" s="159"/>
      <c r="C13" s="175"/>
      <c r="D13" s="176">
        <v>46630</v>
      </c>
      <c r="E13" s="177"/>
      <c r="F13" s="178">
        <v>42751</v>
      </c>
      <c r="G13" s="179"/>
      <c r="H13" s="165"/>
    </row>
    <row r="14" spans="1:8" x14ac:dyDescent="0.15">
      <c r="A14" s="166"/>
      <c r="B14" s="167"/>
      <c r="C14" s="168"/>
      <c r="D14" s="169">
        <v>37282</v>
      </c>
      <c r="E14" s="170"/>
      <c r="F14" s="171">
        <v>23193</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0.25</v>
      </c>
      <c r="C19" s="180">
        <f>ROUND(VALUE(SUBSTITUTE(実質収支比率等に係る経年分析!G$48,"▲","-")),2)</f>
        <v>0.25</v>
      </c>
      <c r="D19" s="180">
        <f>ROUND(VALUE(SUBSTITUTE(実質収支比率等に係る経年分析!H$48,"▲","-")),2)</f>
        <v>0.27</v>
      </c>
      <c r="E19" s="180">
        <f>ROUND(VALUE(SUBSTITUTE(実質収支比率等に係る経年分析!I$48,"▲","-")),2)</f>
        <v>0.56999999999999995</v>
      </c>
      <c r="F19" s="180">
        <f>ROUND(VALUE(SUBSTITUTE(実質収支比率等に係る経年分析!J$48,"▲","-")),2)</f>
        <v>0.57999999999999996</v>
      </c>
    </row>
    <row r="20" spans="1:11" x14ac:dyDescent="0.15">
      <c r="A20" s="180" t="s">
        <v>55</v>
      </c>
      <c r="B20" s="180">
        <f>ROUND(VALUE(SUBSTITUTE(実質収支比率等に係る経年分析!F$47,"▲","-")),2)</f>
        <v>5.92</v>
      </c>
      <c r="C20" s="180">
        <f>ROUND(VALUE(SUBSTITUTE(実質収支比率等に係る経年分析!G$47,"▲","-")),2)</f>
        <v>6.1</v>
      </c>
      <c r="D20" s="180">
        <f>ROUND(VALUE(SUBSTITUTE(実質収支比率等に係る経年分析!H$47,"▲","-")),2)</f>
        <v>7.02</v>
      </c>
      <c r="E20" s="180">
        <f>ROUND(VALUE(SUBSTITUTE(実質収支比率等に係る経年分析!I$47,"▲","-")),2)</f>
        <v>7.99</v>
      </c>
      <c r="F20" s="180">
        <f>ROUND(VALUE(SUBSTITUTE(実質収支比率等に係る経年分析!J$47,"▲","-")),2)</f>
        <v>6.91</v>
      </c>
    </row>
    <row r="21" spans="1:11" x14ac:dyDescent="0.15">
      <c r="A21" s="180" t="s">
        <v>56</v>
      </c>
      <c r="B21" s="180">
        <f>IF(ISNUMBER(VALUE(SUBSTITUTE(実質収支比率等に係る経年分析!F$49,"▲","-"))),ROUND(VALUE(SUBSTITUTE(実質収支比率等に係る経年分析!F$49,"▲","-")),2),NA())</f>
        <v>45.39</v>
      </c>
      <c r="C21" s="180">
        <f>IF(ISNUMBER(VALUE(SUBSTITUTE(実質収支比率等に係る経年分析!G$49,"▲","-"))),ROUND(VALUE(SUBSTITUTE(実質収支比率等に係る経年分析!G$49,"▲","-")),2),NA())</f>
        <v>3.12</v>
      </c>
      <c r="D21" s="180">
        <f>IF(ISNUMBER(VALUE(SUBSTITUTE(実質収支比率等に係る経年分析!H$49,"▲","-"))),ROUND(VALUE(SUBSTITUTE(実質収支比率等に係る経年分析!H$49,"▲","-")),2),NA())</f>
        <v>10.18</v>
      </c>
      <c r="E21" s="180">
        <f>IF(ISNUMBER(VALUE(SUBSTITUTE(実質収支比率等に係る経年分析!I$49,"▲","-"))),ROUND(VALUE(SUBSTITUTE(実質収支比率等に係る経年分析!I$49,"▲","-")),2),NA())</f>
        <v>2.4900000000000002</v>
      </c>
      <c r="F21" s="180">
        <f>IF(ISNUMBER(VALUE(SUBSTITUTE(実質収支比率等に係る経年分析!J$49,"▲","-"))),ROUND(VALUE(SUBSTITUTE(実質収支比率等に係る経年分析!J$49,"▲","-")),2),NA())</f>
        <v>3.32</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1.1100000000000001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2.52</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病院事業債管理特別会計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公共用地先行取得事業特別会計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後期高齢者医療事業特別会計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0.02</v>
      </c>
    </row>
    <row r="32" spans="1:11" x14ac:dyDescent="0.15">
      <c r="A32" s="181" t="str">
        <f>IF(連結実質赤字比率に係る赤字・黒字の構成分析!C$38="",NA(),連結実質赤字比率に係る赤字・黒字の構成分析!C$38)</f>
        <v>一般会計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0.24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0.25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0.26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0.56999999999999995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0.56999999999999995</v>
      </c>
    </row>
    <row r="33" spans="1:16" x14ac:dyDescent="0.15">
      <c r="A33" s="181" t="str">
        <f>IF(連結実質赤字比率に係る赤字・黒字の構成分析!C$37="",NA(),連結実質赤字比率に係る赤字・黒字の構成分析!C$37)</f>
        <v>介護保険事業特別会計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1.21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1.08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0.54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0.41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1.17</v>
      </c>
    </row>
    <row r="34" spans="1:16" x14ac:dyDescent="0.15">
      <c r="A34" s="181" t="str">
        <f>IF(連結実質赤字比率に係る赤字・黒字の構成分析!C$36="",NA(),連結実質赤字比率に係る赤字・黒字の構成分析!C$36)</f>
        <v>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5.74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6.07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2.19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3.02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2.3199999999999998</v>
      </c>
    </row>
    <row r="35" spans="1:16" x14ac:dyDescent="0.15">
      <c r="A35" s="181" t="str">
        <f>IF(連結実質赤字比率に係る赤字・黒字の構成分析!C$35="",NA(),連結実質赤字比率に係る赤字・黒字の構成分析!C$35)</f>
        <v>国民健康保険事業特別会計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0.81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1.57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1.76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2.5299999999999998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2.87</v>
      </c>
    </row>
    <row r="36" spans="1:16" x14ac:dyDescent="0.15">
      <c r="A36" s="181" t="str">
        <f>IF(連結実質赤字比率に係る赤字・黒字の構成分析!C$34="",NA(),連結実質赤字比率に係る赤字・黒字の構成分析!C$34)</f>
        <v>下水道事業会計</v>
      </c>
      <c r="B36" s="181" t="e">
        <f>IF(ROUND(VALUE(SUBSTITUTE(連結実質赤字比率に係る赤字・黒字の構成分析!F$34,"▲", "-")), 2) &lt; 0, ABS(ROUND(VALUE(SUBSTITUTE(連結実質赤字比率に係る赤字・黒字の構成分析!F$34,"▲", "-")), 2)), NA())</f>
        <v>#VALUE!</v>
      </c>
      <c r="C36" s="181" t="e">
        <f>IF(ROUND(VALUE(SUBSTITUTE(連結実質赤字比率に係る赤字・黒字の構成分析!F$34,"▲", "-")), 2) &gt;= 0, ABS(ROUND(VALUE(SUBSTITUTE(連結実質赤字比率に係る赤字・黒字の構成分析!F$34,"▲", "-")), 2)), NA())</f>
        <v>#VALUE!</v>
      </c>
      <c r="D36" s="181" t="e">
        <f>IF(ROUND(VALUE(SUBSTITUTE(連結実質赤字比率に係る赤字・黒字の構成分析!G$34,"▲", "-")), 2) &lt; 0, ABS(ROUND(VALUE(SUBSTITUTE(連結実質赤字比率に係る赤字・黒字の構成分析!G$34,"▲", "-")), 2)), NA())</f>
        <v>#VALUE!</v>
      </c>
      <c r="E36" s="181" t="e">
        <f>IF(ROUND(VALUE(SUBSTITUTE(連結実質赤字比率に係る赤字・黒字の構成分析!G$34,"▲", "-")), 2) &gt;= 0, ABS(ROUND(VALUE(SUBSTITUTE(連結実質赤字比率に係る赤字・黒字の構成分析!G$34,"▲", "-")), 2)), NA())</f>
        <v>#VALUE!</v>
      </c>
      <c r="F36" s="181" t="e">
        <f>IF(ROUND(VALUE(SUBSTITUTE(連結実質赤字比率に係る赤字・黒字の構成分析!H$34,"▲", "-")), 2) &lt; 0, ABS(ROUND(VALUE(SUBSTITUTE(連結実質赤字比率に係る赤字・黒字の構成分析!H$34,"▲", "-")), 2)), NA())</f>
        <v>#VALUE!</v>
      </c>
      <c r="G36" s="181" t="e">
        <f>IF(ROUND(VALUE(SUBSTITUTE(連結実質赤字比率に係る赤字・黒字の構成分析!H$34,"▲", "-")), 2) &gt;= 0, ABS(ROUND(VALUE(SUBSTITUTE(連結実質赤字比率に係る赤字・黒字の構成分析!H$34,"▲", "-")), 2)), NA())</f>
        <v>#VALUE!</v>
      </c>
      <c r="H36" s="181" t="e">
        <f>IF(ROUND(VALUE(SUBSTITUTE(連結実質赤字比率に係る赤字・黒字の構成分析!I$34,"▲", "-")), 2) &lt; 0, ABS(ROUND(VALUE(SUBSTITUTE(連結実質赤字比率に係る赤字・黒字の構成分析!I$34,"▲", "-")), 2)), NA())</f>
        <v>#VALUE!</v>
      </c>
      <c r="I36" s="181" t="e">
        <f>IF(ROUND(VALUE(SUBSTITUTE(連結実質赤字比率に係る赤字・黒字の構成分析!I$34,"▲", "-")), 2) &gt;= 0, ABS(ROUND(VALUE(SUBSTITUTE(連結実質赤字比率に係る赤字・黒字の構成分析!I$34,"▲", "-")), 2)), NA())</f>
        <v>#VALUE!</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3.21</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5526</v>
      </c>
      <c r="E42" s="182"/>
      <c r="F42" s="182"/>
      <c r="G42" s="182">
        <f>'実質公債費比率（分子）の構造'!L$52</f>
        <v>5655</v>
      </c>
      <c r="H42" s="182"/>
      <c r="I42" s="182"/>
      <c r="J42" s="182">
        <f>'実質公債費比率（分子）の構造'!M$52</f>
        <v>5567</v>
      </c>
      <c r="K42" s="182"/>
      <c r="L42" s="182"/>
      <c r="M42" s="182">
        <f>'実質公債費比率（分子）の構造'!N$52</f>
        <v>5539</v>
      </c>
      <c r="N42" s="182"/>
      <c r="O42" s="182"/>
      <c r="P42" s="182">
        <f>'実質公債費比率（分子）の構造'!O$52</f>
        <v>5470</v>
      </c>
    </row>
    <row r="43" spans="1:16" x14ac:dyDescent="0.15">
      <c r="A43" s="182" t="s">
        <v>64</v>
      </c>
      <c r="B43" s="182">
        <f>'実質公債費比率（分子）の構造'!K$51</f>
        <v>1</v>
      </c>
      <c r="C43" s="182"/>
      <c r="D43" s="182"/>
      <c r="E43" s="182">
        <f>'実質公債費比率（分子）の構造'!L$51</f>
        <v>0</v>
      </c>
      <c r="F43" s="182"/>
      <c r="G43" s="182"/>
      <c r="H43" s="182" t="str">
        <f>'実質公債費比率（分子）の構造'!M$51</f>
        <v>-</v>
      </c>
      <c r="I43" s="182"/>
      <c r="J43" s="182"/>
      <c r="K43" s="182" t="str">
        <f>'実質公債費比率（分子）の構造'!N$51</f>
        <v>-</v>
      </c>
      <c r="L43" s="182"/>
      <c r="M43" s="182"/>
      <c r="N43" s="182">
        <f>'実質公債費比率（分子）の構造'!O$51</f>
        <v>0</v>
      </c>
      <c r="O43" s="182"/>
      <c r="P43" s="182"/>
    </row>
    <row r="44" spans="1:16" x14ac:dyDescent="0.15">
      <c r="A44" s="182" t="s">
        <v>65</v>
      </c>
      <c r="B44" s="182">
        <f>'実質公債費比率（分子）の構造'!K$50</f>
        <v>28</v>
      </c>
      <c r="C44" s="182"/>
      <c r="D44" s="182"/>
      <c r="E44" s="182">
        <f>'実質公債費比率（分子）の構造'!L$50</f>
        <v>31</v>
      </c>
      <c r="F44" s="182"/>
      <c r="G44" s="182"/>
      <c r="H44" s="182">
        <f>'実質公債費比率（分子）の構造'!M$50</f>
        <v>31</v>
      </c>
      <c r="I44" s="182"/>
      <c r="J44" s="182"/>
      <c r="K44" s="182">
        <f>'実質公債費比率（分子）の構造'!N$50</f>
        <v>31</v>
      </c>
      <c r="L44" s="182"/>
      <c r="M44" s="182"/>
      <c r="N44" s="182">
        <f>'実質公債費比率（分子）の構造'!O$50</f>
        <v>31</v>
      </c>
      <c r="O44" s="182"/>
      <c r="P44" s="182"/>
    </row>
    <row r="45" spans="1:16" x14ac:dyDescent="0.15">
      <c r="A45" s="182" t="s">
        <v>66</v>
      </c>
      <c r="B45" s="182">
        <f>'実質公債費比率（分子）の構造'!K$49</f>
        <v>44</v>
      </c>
      <c r="C45" s="182"/>
      <c r="D45" s="182"/>
      <c r="E45" s="182">
        <f>'実質公債費比率（分子）の構造'!L$49</f>
        <v>67</v>
      </c>
      <c r="F45" s="182"/>
      <c r="G45" s="182"/>
      <c r="H45" s="182">
        <f>'実質公債費比率（分子）の構造'!M$49</f>
        <v>84</v>
      </c>
      <c r="I45" s="182"/>
      <c r="J45" s="182"/>
      <c r="K45" s="182">
        <f>'実質公債費比率（分子）の構造'!N$49</f>
        <v>84</v>
      </c>
      <c r="L45" s="182"/>
      <c r="M45" s="182"/>
      <c r="N45" s="182">
        <f>'実質公債費比率（分子）の構造'!O$49</f>
        <v>77</v>
      </c>
      <c r="O45" s="182"/>
      <c r="P45" s="182"/>
    </row>
    <row r="46" spans="1:16" x14ac:dyDescent="0.15">
      <c r="A46" s="182" t="s">
        <v>67</v>
      </c>
      <c r="B46" s="182">
        <f>'実質公債費比率（分子）の構造'!K$48</f>
        <v>1301</v>
      </c>
      <c r="C46" s="182"/>
      <c r="D46" s="182"/>
      <c r="E46" s="182">
        <f>'実質公債費比率（分子）の構造'!L$48</f>
        <v>1320</v>
      </c>
      <c r="F46" s="182"/>
      <c r="G46" s="182"/>
      <c r="H46" s="182">
        <f>'実質公債費比率（分子）の構造'!M$48</f>
        <v>1352</v>
      </c>
      <c r="I46" s="182"/>
      <c r="J46" s="182"/>
      <c r="K46" s="182">
        <f>'実質公債費比率（分子）の構造'!N$48</f>
        <v>1378</v>
      </c>
      <c r="L46" s="182"/>
      <c r="M46" s="182"/>
      <c r="N46" s="182">
        <f>'実質公債費比率（分子）の構造'!O$48</f>
        <v>1155</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7792</v>
      </c>
      <c r="C49" s="182"/>
      <c r="D49" s="182"/>
      <c r="E49" s="182">
        <f>'実質公債費比率（分子）の構造'!L$45</f>
        <v>7107</v>
      </c>
      <c r="F49" s="182"/>
      <c r="G49" s="182"/>
      <c r="H49" s="182">
        <f>'実質公債費比率（分子）の構造'!M$45</f>
        <v>6922</v>
      </c>
      <c r="I49" s="182"/>
      <c r="J49" s="182"/>
      <c r="K49" s="182">
        <f>'実質公債費比率（分子）の構造'!N$45</f>
        <v>6341</v>
      </c>
      <c r="L49" s="182"/>
      <c r="M49" s="182"/>
      <c r="N49" s="182">
        <f>'実質公債費比率（分子）の構造'!O$45</f>
        <v>6262</v>
      </c>
      <c r="O49" s="182"/>
      <c r="P49" s="182"/>
    </row>
    <row r="50" spans="1:16" x14ac:dyDescent="0.15">
      <c r="A50" s="182" t="s">
        <v>71</v>
      </c>
      <c r="B50" s="182" t="e">
        <f>NA()</f>
        <v>#N/A</v>
      </c>
      <c r="C50" s="182">
        <f>IF(ISNUMBER('実質公債費比率（分子）の構造'!K$53),'実質公債費比率（分子）の構造'!K$53,NA())</f>
        <v>3640</v>
      </c>
      <c r="D50" s="182" t="e">
        <f>NA()</f>
        <v>#N/A</v>
      </c>
      <c r="E50" s="182" t="e">
        <f>NA()</f>
        <v>#N/A</v>
      </c>
      <c r="F50" s="182">
        <f>IF(ISNUMBER('実質公債費比率（分子）の構造'!L$53),'実質公債費比率（分子）の構造'!L$53,NA())</f>
        <v>2870</v>
      </c>
      <c r="G50" s="182" t="e">
        <f>NA()</f>
        <v>#N/A</v>
      </c>
      <c r="H50" s="182" t="e">
        <f>NA()</f>
        <v>#N/A</v>
      </c>
      <c r="I50" s="182">
        <f>IF(ISNUMBER('実質公債費比率（分子）の構造'!M$53),'実質公債費比率（分子）の構造'!M$53,NA())</f>
        <v>2822</v>
      </c>
      <c r="J50" s="182" t="e">
        <f>NA()</f>
        <v>#N/A</v>
      </c>
      <c r="K50" s="182" t="e">
        <f>NA()</f>
        <v>#N/A</v>
      </c>
      <c r="L50" s="182">
        <f>IF(ISNUMBER('実質公債費比率（分子）の構造'!N$53),'実質公債費比率（分子）の構造'!N$53,NA())</f>
        <v>2295</v>
      </c>
      <c r="M50" s="182" t="e">
        <f>NA()</f>
        <v>#N/A</v>
      </c>
      <c r="N50" s="182" t="e">
        <f>NA()</f>
        <v>#N/A</v>
      </c>
      <c r="O50" s="182">
        <f>IF(ISNUMBER('実質公債費比率（分子）の構造'!O$53),'実質公債費比率（分子）の構造'!O$53,NA())</f>
        <v>2055</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41095</v>
      </c>
      <c r="E56" s="181"/>
      <c r="F56" s="181"/>
      <c r="G56" s="181">
        <f>'将来負担比率（分子）の構造'!J$52</f>
        <v>41664</v>
      </c>
      <c r="H56" s="181"/>
      <c r="I56" s="181"/>
      <c r="J56" s="181">
        <f>'将来負担比率（分子）の構造'!K$52</f>
        <v>41293</v>
      </c>
      <c r="K56" s="181"/>
      <c r="L56" s="181"/>
      <c r="M56" s="181">
        <f>'将来負担比率（分子）の構造'!L$52</f>
        <v>40327</v>
      </c>
      <c r="N56" s="181"/>
      <c r="O56" s="181"/>
      <c r="P56" s="181">
        <f>'将来負担比率（分子）の構造'!M$52</f>
        <v>39119</v>
      </c>
    </row>
    <row r="57" spans="1:16" x14ac:dyDescent="0.15">
      <c r="A57" s="181" t="s">
        <v>42</v>
      </c>
      <c r="B57" s="181"/>
      <c r="C57" s="181"/>
      <c r="D57" s="181">
        <f>'将来負担比率（分子）の構造'!I$51</f>
        <v>20244</v>
      </c>
      <c r="E57" s="181"/>
      <c r="F57" s="181"/>
      <c r="G57" s="181">
        <f>'将来負担比率（分子）の構造'!J$51</f>
        <v>22256</v>
      </c>
      <c r="H57" s="181"/>
      <c r="I57" s="181"/>
      <c r="J57" s="181">
        <f>'将来負担比率（分子）の構造'!K$51</f>
        <v>21414</v>
      </c>
      <c r="K57" s="181"/>
      <c r="L57" s="181"/>
      <c r="M57" s="181">
        <f>'将来負担比率（分子）の構造'!L$51</f>
        <v>21172</v>
      </c>
      <c r="N57" s="181"/>
      <c r="O57" s="181"/>
      <c r="P57" s="181">
        <f>'将来負担比率（分子）の構造'!M$51</f>
        <v>21368</v>
      </c>
    </row>
    <row r="58" spans="1:16" x14ac:dyDescent="0.15">
      <c r="A58" s="181" t="s">
        <v>41</v>
      </c>
      <c r="B58" s="181"/>
      <c r="C58" s="181"/>
      <c r="D58" s="181">
        <f>'将来負担比率（分子）の構造'!I$50</f>
        <v>9155</v>
      </c>
      <c r="E58" s="181"/>
      <c r="F58" s="181"/>
      <c r="G58" s="181">
        <f>'将来負担比率（分子）の構造'!J$50</f>
        <v>11497</v>
      </c>
      <c r="H58" s="181"/>
      <c r="I58" s="181"/>
      <c r="J58" s="181">
        <f>'将来負担比率（分子）の構造'!K$50</f>
        <v>29836</v>
      </c>
      <c r="K58" s="181"/>
      <c r="L58" s="181"/>
      <c r="M58" s="181">
        <f>'将来負担比率（分子）の構造'!L$50</f>
        <v>19220</v>
      </c>
      <c r="N58" s="181"/>
      <c r="O58" s="181"/>
      <c r="P58" s="181">
        <f>'将来負担比率（分子）の構造'!M$50</f>
        <v>14410</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4555</v>
      </c>
      <c r="C61" s="181"/>
      <c r="D61" s="181"/>
      <c r="E61" s="181">
        <f>'将来負担比率（分子）の構造'!J$46</f>
        <v>4405</v>
      </c>
      <c r="F61" s="181"/>
      <c r="G61" s="181"/>
      <c r="H61" s="181">
        <f>'将来負担比率（分子）の構造'!K$46</f>
        <v>3825</v>
      </c>
      <c r="I61" s="181"/>
      <c r="J61" s="181"/>
      <c r="K61" s="181">
        <f>'将来負担比率（分子）の構造'!L$46</f>
        <v>3446</v>
      </c>
      <c r="L61" s="181"/>
      <c r="M61" s="181"/>
      <c r="N61" s="181">
        <f>'将来負担比率（分子）の構造'!M$46</f>
        <v>2366</v>
      </c>
      <c r="O61" s="181"/>
      <c r="P61" s="181"/>
    </row>
    <row r="62" spans="1:16" x14ac:dyDescent="0.15">
      <c r="A62" s="181" t="s">
        <v>35</v>
      </c>
      <c r="B62" s="181">
        <f>'将来負担比率（分子）の構造'!I$45</f>
        <v>5488</v>
      </c>
      <c r="C62" s="181"/>
      <c r="D62" s="181"/>
      <c r="E62" s="181">
        <f>'将来負担比率（分子）の構造'!J$45</f>
        <v>5470</v>
      </c>
      <c r="F62" s="181"/>
      <c r="G62" s="181"/>
      <c r="H62" s="181">
        <f>'将来負担比率（分子）の構造'!K$45</f>
        <v>5102</v>
      </c>
      <c r="I62" s="181"/>
      <c r="J62" s="181"/>
      <c r="K62" s="181">
        <f>'将来負担比率（分子）の構造'!L$45</f>
        <v>5214</v>
      </c>
      <c r="L62" s="181"/>
      <c r="M62" s="181"/>
      <c r="N62" s="181">
        <f>'将来負担比率（分子）の構造'!M$45</f>
        <v>5259</v>
      </c>
      <c r="O62" s="181"/>
      <c r="P62" s="181"/>
    </row>
    <row r="63" spans="1:16" x14ac:dyDescent="0.15">
      <c r="A63" s="181" t="s">
        <v>34</v>
      </c>
      <c r="B63" s="181">
        <f>'将来負担比率（分子）の構造'!I$44</f>
        <v>552</v>
      </c>
      <c r="C63" s="181"/>
      <c r="D63" s="181"/>
      <c r="E63" s="181">
        <f>'将来負担比率（分子）の構造'!J$44</f>
        <v>667</v>
      </c>
      <c r="F63" s="181"/>
      <c r="G63" s="181"/>
      <c r="H63" s="181">
        <f>'将来負担比率（分子）の構造'!K$44</f>
        <v>660</v>
      </c>
      <c r="I63" s="181"/>
      <c r="J63" s="181"/>
      <c r="K63" s="181">
        <f>'将来負担比率（分子）の構造'!L$44</f>
        <v>616</v>
      </c>
      <c r="L63" s="181"/>
      <c r="M63" s="181"/>
      <c r="N63" s="181">
        <f>'将来負担比率（分子）の構造'!M$44</f>
        <v>574</v>
      </c>
      <c r="O63" s="181"/>
      <c r="P63" s="181"/>
    </row>
    <row r="64" spans="1:16" x14ac:dyDescent="0.15">
      <c r="A64" s="181" t="s">
        <v>33</v>
      </c>
      <c r="B64" s="181">
        <f>'将来負担比率（分子）の構造'!I$43</f>
        <v>18622</v>
      </c>
      <c r="C64" s="181"/>
      <c r="D64" s="181"/>
      <c r="E64" s="181">
        <f>'将来負担比率（分子）の構造'!J$43</f>
        <v>17858</v>
      </c>
      <c r="F64" s="181"/>
      <c r="G64" s="181"/>
      <c r="H64" s="181">
        <f>'将来負担比率（分子）の構造'!K$43</f>
        <v>17328</v>
      </c>
      <c r="I64" s="181"/>
      <c r="J64" s="181"/>
      <c r="K64" s="181">
        <f>'将来負担比率（分子）の構造'!L$43</f>
        <v>16873</v>
      </c>
      <c r="L64" s="181"/>
      <c r="M64" s="181"/>
      <c r="N64" s="181">
        <f>'将来負担比率（分子）の構造'!M$43</f>
        <v>14567</v>
      </c>
      <c r="O64" s="181"/>
      <c r="P64" s="181"/>
    </row>
    <row r="65" spans="1:16" x14ac:dyDescent="0.15">
      <c r="A65" s="181" t="s">
        <v>32</v>
      </c>
      <c r="B65" s="181">
        <f>'将来負担比率（分子）の構造'!I$42</f>
        <v>224</v>
      </c>
      <c r="C65" s="181"/>
      <c r="D65" s="181"/>
      <c r="E65" s="181">
        <f>'将来負担比率（分子）の構造'!J$42</f>
        <v>197</v>
      </c>
      <c r="F65" s="181"/>
      <c r="G65" s="181"/>
      <c r="H65" s="181">
        <f>'将来負担比率（分子）の構造'!K$42</f>
        <v>170</v>
      </c>
      <c r="I65" s="181"/>
      <c r="J65" s="181"/>
      <c r="K65" s="181">
        <f>'将来負担比率（分子）の構造'!L$42</f>
        <v>141</v>
      </c>
      <c r="L65" s="181"/>
      <c r="M65" s="181"/>
      <c r="N65" s="181">
        <f>'将来負担比率（分子）の構造'!M$42</f>
        <v>112</v>
      </c>
      <c r="O65" s="181"/>
      <c r="P65" s="181"/>
    </row>
    <row r="66" spans="1:16" x14ac:dyDescent="0.15">
      <c r="A66" s="181" t="s">
        <v>31</v>
      </c>
      <c r="B66" s="181">
        <f>'将来負担比率（分子）の構造'!I$41</f>
        <v>74953</v>
      </c>
      <c r="C66" s="181"/>
      <c r="D66" s="181"/>
      <c r="E66" s="181">
        <f>'将来負担比率（分子）の構造'!J$41</f>
        <v>75754</v>
      </c>
      <c r="F66" s="181"/>
      <c r="G66" s="181"/>
      <c r="H66" s="181">
        <f>'将来負担比率（分子）の構造'!K$41</f>
        <v>72426</v>
      </c>
      <c r="I66" s="181"/>
      <c r="J66" s="181"/>
      <c r="K66" s="181">
        <f>'将来負担比率（分子）の構造'!L$41</f>
        <v>70320</v>
      </c>
      <c r="L66" s="181"/>
      <c r="M66" s="181"/>
      <c r="N66" s="181">
        <f>'将来負担比率（分子）の構造'!M$41</f>
        <v>68842</v>
      </c>
      <c r="O66" s="181"/>
      <c r="P66" s="181"/>
    </row>
    <row r="67" spans="1:16" x14ac:dyDescent="0.15">
      <c r="A67" s="181" t="s">
        <v>75</v>
      </c>
      <c r="B67" s="181" t="e">
        <f>NA()</f>
        <v>#N/A</v>
      </c>
      <c r="C67" s="181">
        <f>IF(ISNUMBER('将来負担比率（分子）の構造'!I$53), IF('将来負担比率（分子）の構造'!I$53 &lt; 0, 0, '将来負担比率（分子）の構造'!I$53), NA())</f>
        <v>33900</v>
      </c>
      <c r="D67" s="181" t="e">
        <f>NA()</f>
        <v>#N/A</v>
      </c>
      <c r="E67" s="181" t="e">
        <f>NA()</f>
        <v>#N/A</v>
      </c>
      <c r="F67" s="181">
        <f>IF(ISNUMBER('将来負担比率（分子）の構造'!J$53), IF('将来負担比率（分子）の構造'!J$53 &lt; 0, 0, '将来負担比率（分子）の構造'!J$53), NA())</f>
        <v>28934</v>
      </c>
      <c r="G67" s="181" t="e">
        <f>NA()</f>
        <v>#N/A</v>
      </c>
      <c r="H67" s="181" t="e">
        <f>NA()</f>
        <v>#N/A</v>
      </c>
      <c r="I67" s="181">
        <f>IF(ISNUMBER('将来負担比率（分子）の構造'!K$53), IF('将来負担比率（分子）の構造'!K$53 &lt; 0, 0, '将来負担比率（分子）の構造'!K$53), NA())</f>
        <v>6967</v>
      </c>
      <c r="J67" s="181" t="e">
        <f>NA()</f>
        <v>#N/A</v>
      </c>
      <c r="K67" s="181" t="e">
        <f>NA()</f>
        <v>#N/A</v>
      </c>
      <c r="L67" s="181">
        <f>IF(ISNUMBER('将来負担比率（分子）の構造'!L$53), IF('将来負担比率（分子）の構造'!L$53 &lt; 0, 0, '将来負担比率（分子）の構造'!L$53), NA())</f>
        <v>15892</v>
      </c>
      <c r="M67" s="181" t="e">
        <f>NA()</f>
        <v>#N/A</v>
      </c>
      <c r="N67" s="181" t="e">
        <f>NA()</f>
        <v>#N/A</v>
      </c>
      <c r="O67" s="181">
        <f>IF(ISNUMBER('将来負担比率（分子）の構造'!M$53), IF('将来負担比率（分子）の構造'!M$53 &lt; 0, 0, '将来負担比率（分子）の構造'!M$53), NA())</f>
        <v>16824</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1590</v>
      </c>
      <c r="C72" s="185">
        <f>基金残高に係る経年分析!G55</f>
        <v>1859</v>
      </c>
      <c r="D72" s="185">
        <f>基金残高に係る経年分析!H55</f>
        <v>1628</v>
      </c>
    </row>
    <row r="73" spans="1:16" x14ac:dyDescent="0.15">
      <c r="A73" s="184" t="s">
        <v>78</v>
      </c>
      <c r="B73" s="185">
        <f>基金残高に係る経年分析!F56</f>
        <v>686</v>
      </c>
      <c r="C73" s="185">
        <f>基金残高に係る経年分析!G56</f>
        <v>566</v>
      </c>
      <c r="D73" s="185">
        <f>基金残高に係る経年分析!H56</f>
        <v>3</v>
      </c>
    </row>
    <row r="74" spans="1:16" x14ac:dyDescent="0.15">
      <c r="A74" s="184" t="s">
        <v>79</v>
      </c>
      <c r="B74" s="185">
        <f>基金残高に係る経年分析!F57</f>
        <v>26443</v>
      </c>
      <c r="C74" s="185">
        <f>基金残高に係る経年分析!G57</f>
        <v>15555</v>
      </c>
      <c r="D74" s="185">
        <f>基金残高に係る経年分析!H57</f>
        <v>11563</v>
      </c>
    </row>
  </sheetData>
  <sheetProtection algorithmName="SHA-512" hashValue="6NFaGxKXKODdaguQzZPgSsomG8I4MD1+Kr3fUQPxk5VRxCbuvc1Gme9AK3TKWCN6Yd6KqrVMTJusCwq1aQv4KQ==" saltValue="n0onBN28pfIvWXmmL4LIY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2022-03-11T08:15:25Z</cp:lastPrinted>
  <dcterms:created xsi:type="dcterms:W3CDTF">2022-02-02T05:51:42Z</dcterms:created>
  <dcterms:modified xsi:type="dcterms:W3CDTF">2022-03-29T07:04:02Z</dcterms:modified>
  <cp:category/>
</cp:coreProperties>
</file>